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wv10appp01\common$\ELECTION FORMS AND MATERIALS\01 - Drafts\2021-09 Post Election Updates\Form and Manual Updates\"/>
    </mc:Choice>
  </mc:AlternateContent>
  <xr:revisionPtr revIDLastSave="0" documentId="13_ncr:1_{8D39AF3E-B0EB-458C-BBD5-43BDCED96A4D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Auction Item Detail" sheetId="3" r:id="rId1"/>
    <sheet name="Auction Summary Report" sheetId="7" r:id="rId2"/>
    <sheet name="Accounting - Centralized" sheetId="12" r:id="rId3"/>
    <sheet name="Accounting - Decentralized" sheetId="8" r:id="rId4"/>
  </sheets>
  <definedNames>
    <definedName name="_xlnm.Print_Area" localSheetId="3">'Accounting - Decentralized'!$A$1:$H$79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8" l="1"/>
  <c r="C32" i="8"/>
  <c r="C30" i="8"/>
  <c r="C17" i="8"/>
  <c r="F74" i="8"/>
  <c r="G73" i="8"/>
  <c r="G72" i="8"/>
  <c r="G70" i="8"/>
  <c r="E66" i="8"/>
  <c r="D66" i="8"/>
  <c r="F61" i="8"/>
  <c r="E61" i="8"/>
  <c r="D61" i="8"/>
  <c r="G60" i="8"/>
  <c r="G59" i="8"/>
  <c r="F57" i="8"/>
  <c r="E57" i="8"/>
  <c r="D57" i="8"/>
  <c r="D62" i="8" s="1"/>
  <c r="G56" i="8"/>
  <c r="G55" i="8"/>
  <c r="G54" i="8"/>
  <c r="C16" i="12"/>
  <c r="F58" i="12"/>
  <c r="G57" i="12"/>
  <c r="G56" i="12"/>
  <c r="G54" i="12"/>
  <c r="E50" i="12"/>
  <c r="D50" i="12"/>
  <c r="F45" i="12"/>
  <c r="E45" i="12"/>
  <c r="D45" i="12"/>
  <c r="G44" i="12"/>
  <c r="G43" i="12"/>
  <c r="F41" i="12"/>
  <c r="E41" i="12"/>
  <c r="D41" i="12"/>
  <c r="G40" i="12"/>
  <c r="G39" i="12"/>
  <c r="G38" i="12"/>
  <c r="E46" i="12" l="1"/>
  <c r="G61" i="8"/>
  <c r="G57" i="8"/>
  <c r="D46" i="12"/>
  <c r="D51" i="12" s="1"/>
  <c r="G45" i="12"/>
  <c r="D58" i="12"/>
  <c r="F62" i="8"/>
  <c r="D74" i="8"/>
  <c r="E62" i="8"/>
  <c r="D67" i="8"/>
  <c r="G71" i="8"/>
  <c r="G74" i="8" s="1"/>
  <c r="E51" i="12"/>
  <c r="F46" i="12"/>
  <c r="G41" i="12"/>
  <c r="G55" i="12"/>
  <c r="G58" i="12" s="1"/>
  <c r="G62" i="8" l="1"/>
  <c r="G46" i="12"/>
  <c r="E67" i="8"/>
  <c r="G76" i="8"/>
  <c r="G79" i="8" s="1"/>
  <c r="G60" i="12"/>
  <c r="G63" i="12" s="1"/>
  <c r="A28" i="12" l="1"/>
  <c r="A26" i="12"/>
  <c r="E23" i="12"/>
  <c r="C23" i="12"/>
  <c r="E21" i="12"/>
  <c r="C21" i="12"/>
  <c r="C20" i="12"/>
  <c r="C19" i="12"/>
  <c r="A44" i="8"/>
  <c r="A43" i="8"/>
  <c r="A36" i="8"/>
  <c r="E22" i="8" l="1"/>
  <c r="C22" i="8"/>
  <c r="C21" i="8"/>
  <c r="C20" i="8"/>
  <c r="F22" i="7" l="1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D22" i="7"/>
  <c r="J22" i="7"/>
  <c r="G19" i="12" l="1"/>
  <c r="F18" i="12" s="1"/>
  <c r="F27" i="12" s="1"/>
  <c r="F29" i="12" s="1"/>
  <c r="F21" i="8"/>
  <c r="G22" i="8" s="1"/>
  <c r="F20" i="12"/>
  <c r="G21" i="12" s="1"/>
  <c r="J23" i="7"/>
  <c r="J24" i="7" s="1"/>
  <c r="F16" i="12"/>
  <c r="G17" i="12" s="1"/>
  <c r="G26" i="12" s="1"/>
  <c r="F28" i="8"/>
  <c r="G29" i="8" s="1"/>
  <c r="G43" i="8" s="1"/>
  <c r="G46" i="8" s="1"/>
  <c r="G20" i="8"/>
  <c r="F19" i="8" s="1"/>
  <c r="F37" i="8" s="1"/>
  <c r="F39" i="8" s="1"/>
  <c r="F17" i="8"/>
  <c r="J28" i="7" l="1"/>
  <c r="J29" i="7" s="1"/>
  <c r="G18" i="8"/>
  <c r="G36" i="8" s="1"/>
  <c r="F30" i="8"/>
  <c r="J31" i="7" l="1"/>
  <c r="F22" i="12"/>
  <c r="G23" i="12" s="1"/>
  <c r="G28" i="12" s="1"/>
  <c r="G29" i="12" s="1"/>
  <c r="F30" i="12" s="1"/>
  <c r="G31" i="8"/>
  <c r="F44" i="8"/>
  <c r="F23" i="8"/>
  <c r="G24" i="8" s="1"/>
  <c r="F32" i="8" l="1"/>
  <c r="G38" i="8"/>
  <c r="G39" i="8" s="1"/>
  <c r="F40" i="8" s="1"/>
  <c r="F45" i="8" l="1"/>
  <c r="G33" i="8"/>
  <c r="F46" i="8" l="1"/>
  <c r="F47" i="8" s="1"/>
</calcChain>
</file>

<file path=xl/sharedStrings.xml><?xml version="1.0" encoding="utf-8"?>
<sst xmlns="http://schemas.openxmlformats.org/spreadsheetml/2006/main" count="268" uniqueCount="139">
  <si>
    <t>Description</t>
  </si>
  <si>
    <t>Retail Value</t>
  </si>
  <si>
    <t>Book</t>
  </si>
  <si>
    <t>Coffee maker</t>
  </si>
  <si>
    <t>Accounting services</t>
  </si>
  <si>
    <t>Picture</t>
  </si>
  <si>
    <t>Dinner set</t>
  </si>
  <si>
    <t>Cottage rental</t>
  </si>
  <si>
    <t>(1)</t>
  </si>
  <si>
    <t>(2)</t>
  </si>
  <si>
    <t>(3)</t>
  </si>
  <si>
    <t>Bid Amount</t>
  </si>
  <si>
    <t>Donated Item</t>
  </si>
  <si>
    <t>Donated by</t>
  </si>
  <si>
    <t>(Name to be receipted)</t>
  </si>
  <si>
    <t>Mailing Address</t>
  </si>
  <si>
    <t>Telephone #</t>
  </si>
  <si>
    <t>Email Address</t>
  </si>
  <si>
    <t>Successful Bidder</t>
  </si>
  <si>
    <t>(Name to be receipted, if applicable)</t>
  </si>
  <si>
    <t>Payment Method</t>
  </si>
  <si>
    <t>Chq</t>
  </si>
  <si>
    <t>Cash</t>
  </si>
  <si>
    <t>CC</t>
  </si>
  <si>
    <t>Auction Item Detail</t>
  </si>
  <si>
    <t>Signature of donor of auction item, if applicable</t>
  </si>
  <si>
    <t>Signature of official representative</t>
  </si>
  <si>
    <t>Sample Chart of Accounts</t>
  </si>
  <si>
    <t>Bank</t>
  </si>
  <si>
    <t>RDA #01 Funds on Deposit</t>
  </si>
  <si>
    <t>[…]</t>
  </si>
  <si>
    <t>Transfers to RDA #01</t>
  </si>
  <si>
    <t>RDA Accounting:</t>
  </si>
  <si>
    <t>Transaction</t>
  </si>
  <si>
    <t>Account #</t>
  </si>
  <si>
    <t>Dr</t>
  </si>
  <si>
    <t>Cr</t>
  </si>
  <si>
    <t>Project/Tag</t>
  </si>
  <si>
    <t>Donated items</t>
  </si>
  <si>
    <t>RPP Accounting:</t>
  </si>
  <si>
    <t>Pay share of contributions</t>
  </si>
  <si>
    <t>Transfer to RDA</t>
  </si>
  <si>
    <t>Receive transfer cheque</t>
  </si>
  <si>
    <t>RDA Bank Account Recap:</t>
  </si>
  <si>
    <t>Deposits</t>
  </si>
  <si>
    <t>Cheques</t>
  </si>
  <si>
    <t>Sub-totals</t>
  </si>
  <si>
    <t>Net</t>
  </si>
  <si>
    <t>RPP Bank Account Recap:</t>
  </si>
  <si>
    <t>Allocate share of contributions</t>
  </si>
  <si>
    <t>RPP Auction (1)</t>
  </si>
  <si>
    <t>RPP Auction (2)</t>
  </si>
  <si>
    <t>RDA #1 Auction (1)</t>
  </si>
  <si>
    <t>RDA #1 Auction (2)</t>
  </si>
  <si>
    <t>RDA #49 Auction (1)</t>
  </si>
  <si>
    <t>Auction proceeds</t>
  </si>
  <si>
    <t>Account Description</t>
  </si>
  <si>
    <t>Item #</t>
  </si>
  <si>
    <t>Political Party</t>
  </si>
  <si>
    <t>Share</t>
  </si>
  <si>
    <t>RDA # 01</t>
  </si>
  <si>
    <t>Association</t>
  </si>
  <si>
    <t>Date Held</t>
  </si>
  <si>
    <r>
      <rPr>
        <sz val="9"/>
        <color theme="1"/>
        <rFont val="Calibri"/>
        <family val="2"/>
        <scheme val="minor"/>
      </rPr>
      <t>(2)</t>
    </r>
    <r>
      <rPr>
        <sz val="12"/>
        <color theme="1"/>
        <rFont val="Calibri"/>
        <family val="2"/>
        <scheme val="minor"/>
      </rPr>
      <t xml:space="preserve"> Items purchased by Association or Party </t>
    </r>
  </si>
  <si>
    <t>Total</t>
  </si>
  <si>
    <t>Event</t>
  </si>
  <si>
    <t>Location</t>
  </si>
  <si>
    <t>Purchased</t>
  </si>
  <si>
    <t>Bid</t>
  </si>
  <si>
    <t>Donated</t>
  </si>
  <si>
    <t>Successful Bids</t>
  </si>
  <si>
    <r>
      <rPr>
        <sz val="9"/>
        <color theme="1"/>
        <rFont val="Calibri"/>
        <family val="2"/>
        <scheme val="minor"/>
      </rPr>
      <t>(1)</t>
    </r>
    <r>
      <rPr>
        <sz val="12"/>
        <color theme="1"/>
        <rFont val="Calibri"/>
        <family val="2"/>
        <scheme val="minor"/>
      </rPr>
      <t xml:space="preserve"> Non-monetary contributions of property and services</t>
    </r>
  </si>
  <si>
    <t>(Copy of invoice should be attached or donor should sign below to confirm the retail value of item)</t>
  </si>
  <si>
    <t>00C</t>
  </si>
  <si>
    <t>00D</t>
  </si>
  <si>
    <t>01C</t>
  </si>
  <si>
    <t>01D</t>
  </si>
  <si>
    <t>49C</t>
  </si>
  <si>
    <t>49D</t>
  </si>
  <si>
    <t>RDA #49 Auction (2)</t>
  </si>
  <si>
    <t>Signature of event organizer</t>
  </si>
  <si>
    <t>AUCTION - ACCOUNTING TREATMENT</t>
  </si>
  <si>
    <t>Auction Summary Report</t>
  </si>
  <si>
    <t>For Party accounting purposes:</t>
  </si>
  <si>
    <t>Auction Items</t>
  </si>
  <si>
    <r>
      <rPr>
        <sz val="8"/>
        <color theme="1"/>
        <rFont val="Calibri"/>
        <family val="2"/>
        <scheme val="minor"/>
      </rPr>
      <t>(3)</t>
    </r>
    <r>
      <rPr>
        <sz val="12"/>
        <color theme="1"/>
        <rFont val="Calibri"/>
        <family val="2"/>
        <scheme val="minor"/>
      </rPr>
      <t xml:space="preserve"> Proceeds from auction - Contributions</t>
    </r>
  </si>
  <si>
    <t>Less: Purchased items</t>
  </si>
  <si>
    <t>Profit</t>
  </si>
  <si>
    <t>SHARING OF PROFIT</t>
  </si>
  <si>
    <t>District Association</t>
  </si>
  <si>
    <t>Auction - Profit (Sage sub-total account)</t>
  </si>
  <si>
    <t>Auction - Donated Items - P&amp;S Contributions</t>
  </si>
  <si>
    <t>Auctions</t>
  </si>
  <si>
    <t>Purchase of auction items</t>
  </si>
  <si>
    <t>Reimbursement to RDA</t>
  </si>
  <si>
    <t>Receive reimbursement cheque</t>
  </si>
  <si>
    <t>(or purchase of auction item)</t>
  </si>
  <si>
    <t>Party Processes Transactions - Fully Centralized System</t>
  </si>
  <si>
    <t>Party processes deposits - RDA purchases items</t>
  </si>
  <si>
    <t>P 04 955</t>
  </si>
  <si>
    <t>Name of Donor</t>
  </si>
  <si>
    <t>Name of Bidder</t>
  </si>
  <si>
    <t>Money</t>
  </si>
  <si>
    <t>Property and Services</t>
  </si>
  <si>
    <t>(Direct Costs)</t>
  </si>
  <si>
    <t>Net Amount</t>
  </si>
  <si>
    <t>Schedule</t>
  </si>
  <si>
    <t>Fundraising activities</t>
  </si>
  <si>
    <t xml:space="preserve"> </t>
  </si>
  <si>
    <t>ð</t>
  </si>
  <si>
    <t>Sponsorship, advertising, and other revenue</t>
  </si>
  <si>
    <t>Donated items at retail value</t>
  </si>
  <si>
    <t>Sub-total</t>
  </si>
  <si>
    <t>Proceeds from successful bids</t>
  </si>
  <si>
    <t>Net contributions</t>
  </si>
  <si>
    <t>Recapitulation (Contributions by contributor)</t>
  </si>
  <si>
    <t>Contributions made in current year</t>
  </si>
  <si>
    <t>Contributions made in prior years</t>
  </si>
  <si>
    <t>Non-contributions</t>
  </si>
  <si>
    <t>Political activities (entrance fees $10 or less)</t>
  </si>
  <si>
    <t>Membership dues ($25 or less)</t>
  </si>
  <si>
    <t>Political conventions (registration fees $85 or less)</t>
  </si>
  <si>
    <t>Leadership contestant registration fees</t>
  </si>
  <si>
    <t>Net non-contributions</t>
  </si>
  <si>
    <t>Total funds raised by Party and district associations</t>
  </si>
  <si>
    <t>Less: Transfers to district associations and candidates</t>
  </si>
  <si>
    <t>Net funds raised by Party</t>
  </si>
  <si>
    <t>Auction - Value of Purchased Items (Direct costs)</t>
  </si>
  <si>
    <t>Auction - Donated Items at retail value (Direct costs)</t>
  </si>
  <si>
    <t>Auctions (Column P) on transaction journal</t>
  </si>
  <si>
    <t>Bank (Column E) on transaction journal</t>
  </si>
  <si>
    <t>Transfer from RPP (column R) on transaction  journal</t>
  </si>
  <si>
    <t>Auction - Proceeds from successful bids - Monetary Contributions</t>
  </si>
  <si>
    <t xml:space="preserve">Sale of tickets                                        </t>
  </si>
  <si>
    <t>Part of the Party's Financial Return - Income Statement (P 04 909)</t>
  </si>
  <si>
    <t>Projects (Sage)/classes (Quickbooks):</t>
  </si>
  <si>
    <t>Projects (Sage)/Classes (Quickbooks)</t>
  </si>
  <si>
    <t xml:space="preserve">Sale of tickets                                       </t>
  </si>
  <si>
    <t>(2022-04-05)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</si>
</sst>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Wingdings"/>
      <charset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4" fillId="0" borderId="0" xfId="2" quotePrefix="1" applyNumberFormat="1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5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7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0" xfId="0" quotePrefix="1" applyFont="1"/>
    <xf numFmtId="0" fontId="6" fillId="0" borderId="16" xfId="0" applyFont="1" applyBorder="1"/>
    <xf numFmtId="0" fontId="7" fillId="0" borderId="16" xfId="0" applyFont="1" applyBorder="1"/>
    <xf numFmtId="0" fontId="7" fillId="0" borderId="0" xfId="0" applyFont="1" applyAlignment="1">
      <alignment horizontal="center"/>
    </xf>
    <xf numFmtId="0" fontId="0" fillId="0" borderId="16" xfId="0" applyBorder="1"/>
    <xf numFmtId="0" fontId="6" fillId="0" borderId="1" xfId="0" applyFont="1" applyBorder="1" applyAlignment="1">
      <alignment horizontal="center"/>
    </xf>
    <xf numFmtId="0" fontId="0" fillId="0" borderId="17" xfId="0" applyBorder="1" applyAlignment="1"/>
    <xf numFmtId="0" fontId="9" fillId="0" borderId="0" xfId="0" applyFont="1"/>
    <xf numFmtId="0" fontId="0" fillId="0" borderId="0" xfId="0" applyBorder="1"/>
    <xf numFmtId="0" fontId="0" fillId="0" borderId="0" xfId="0" applyBorder="1" applyAlignment="1"/>
    <xf numFmtId="0" fontId="10" fillId="0" borderId="0" xfId="3" applyFont="1"/>
    <xf numFmtId="0" fontId="6" fillId="0" borderId="0" xfId="3" applyAlignment="1">
      <alignment horizontal="center"/>
    </xf>
    <xf numFmtId="44" fontId="6" fillId="0" borderId="0" xfId="3" applyNumberFormat="1"/>
    <xf numFmtId="0" fontId="6" fillId="0" borderId="0" xfId="3"/>
    <xf numFmtId="0" fontId="7" fillId="0" borderId="0" xfId="3" applyFont="1"/>
    <xf numFmtId="44" fontId="7" fillId="0" borderId="0" xfId="3" applyNumberFormat="1" applyFont="1" applyAlignment="1">
      <alignment horizontal="center"/>
    </xf>
    <xf numFmtId="44" fontId="6" fillId="0" borderId="0" xfId="3" applyNumberFormat="1" applyBorder="1"/>
    <xf numFmtId="44" fontId="6" fillId="0" borderId="15" xfId="3" applyNumberFormat="1" applyBorder="1"/>
    <xf numFmtId="0" fontId="6" fillId="0" borderId="0" xfId="3" applyBorder="1" applyAlignment="1">
      <alignment horizontal="center"/>
    </xf>
    <xf numFmtId="44" fontId="6" fillId="0" borderId="0" xfId="3" applyNumberFormat="1" applyAlignment="1">
      <alignment horizontal="center"/>
    </xf>
    <xf numFmtId="44" fontId="6" fillId="0" borderId="18" xfId="3" applyNumberFormat="1" applyBorder="1"/>
    <xf numFmtId="44" fontId="6" fillId="0" borderId="0" xfId="5" applyFont="1"/>
    <xf numFmtId="0" fontId="6" fillId="0" borderId="15" xfId="3" applyBorder="1"/>
    <xf numFmtId="0" fontId="6" fillId="0" borderId="18" xfId="3" applyBorder="1"/>
    <xf numFmtId="0" fontId="7" fillId="0" borderId="0" xfId="3" applyFont="1" applyBorder="1"/>
    <xf numFmtId="0" fontId="6" fillId="0" borderId="19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7" fillId="0" borderId="13" xfId="0" applyFont="1" applyBorder="1" applyAlignment="1">
      <alignment horizontal="center" wrapText="1"/>
    </xf>
    <xf numFmtId="44" fontId="6" fillId="0" borderId="0" xfId="3" applyNumberFormat="1" applyFill="1"/>
    <xf numFmtId="0" fontId="6" fillId="0" borderId="0" xfId="3" applyFill="1" applyAlignment="1">
      <alignment horizontal="center"/>
    </xf>
    <xf numFmtId="44" fontId="6" fillId="0" borderId="0" xfId="3" applyNumberFormat="1" applyFill="1" applyBorder="1"/>
    <xf numFmtId="0" fontId="6" fillId="0" borderId="0" xfId="3" applyFill="1"/>
    <xf numFmtId="0" fontId="0" fillId="0" borderId="0" xfId="0" applyBorder="1" applyAlignment="1">
      <alignment horizontal="center"/>
    </xf>
    <xf numFmtId="44" fontId="0" fillId="0" borderId="0" xfId="0" applyNumberFormat="1" applyBorder="1"/>
    <xf numFmtId="44" fontId="0" fillId="0" borderId="18" xfId="0" applyNumberFormat="1" applyBorder="1"/>
    <xf numFmtId="0" fontId="0" fillId="0" borderId="16" xfId="0" applyBorder="1" applyAlignment="1">
      <alignment horizontal="center"/>
    </xf>
    <xf numFmtId="44" fontId="0" fillId="0" borderId="16" xfId="0" applyNumberFormat="1" applyBorder="1"/>
    <xf numFmtId="0" fontId="7" fillId="0" borderId="9" xfId="0" applyFont="1" applyBorder="1" applyAlignment="1"/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wrapText="1"/>
    </xf>
    <xf numFmtId="0" fontId="6" fillId="0" borderId="27" xfId="0" applyFont="1" applyBorder="1" applyAlignment="1">
      <alignment wrapText="1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6" fillId="0" borderId="0" xfId="3" applyFont="1"/>
    <xf numFmtId="44" fontId="6" fillId="0" borderId="0" xfId="3" applyNumberFormat="1" applyFont="1" applyAlignment="1">
      <alignment horizontal="center"/>
    </xf>
    <xf numFmtId="0" fontId="11" fillId="0" borderId="0" xfId="0" applyFont="1"/>
    <xf numFmtId="0" fontId="6" fillId="0" borderId="34" xfId="0" applyFont="1" applyBorder="1" applyAlignment="1">
      <alignment wrapText="1"/>
    </xf>
    <xf numFmtId="0" fontId="6" fillId="0" borderId="35" xfId="0" applyFont="1" applyBorder="1" applyAlignment="1">
      <alignment wrapText="1"/>
    </xf>
    <xf numFmtId="44" fontId="6" fillId="0" borderId="37" xfId="1" applyFont="1" applyBorder="1" applyAlignment="1">
      <alignment horizontal="center" wrapText="1"/>
    </xf>
    <xf numFmtId="0" fontId="7" fillId="0" borderId="38" xfId="0" applyFont="1" applyBorder="1" applyAlignment="1">
      <alignment horizontal="center" wrapText="1"/>
    </xf>
    <xf numFmtId="0" fontId="6" fillId="0" borderId="7" xfId="3" applyBorder="1" applyAlignment="1">
      <alignment horizontal="center"/>
    </xf>
    <xf numFmtId="0" fontId="6" fillId="0" borderId="0" xfId="3" applyFill="1" applyBorder="1" applyAlignment="1">
      <alignment horizontal="center"/>
    </xf>
    <xf numFmtId="0" fontId="6" fillId="0" borderId="0" xfId="3" applyFill="1" applyBorder="1"/>
    <xf numFmtId="44" fontId="6" fillId="0" borderId="17" xfId="3" applyNumberFormat="1" applyFill="1" applyBorder="1"/>
    <xf numFmtId="0" fontId="6" fillId="0" borderId="17" xfId="3" applyFill="1" applyBorder="1" applyAlignment="1">
      <alignment horizontal="center"/>
    </xf>
    <xf numFmtId="44" fontId="6" fillId="0" borderId="7" xfId="3" applyNumberFormat="1" applyFill="1" applyBorder="1"/>
    <xf numFmtId="0" fontId="6" fillId="0" borderId="7" xfId="3" applyFill="1" applyBorder="1" applyAlignment="1">
      <alignment horizontal="center"/>
    </xf>
    <xf numFmtId="0" fontId="6" fillId="0" borderId="7" xfId="3" applyFill="1" applyBorder="1"/>
    <xf numFmtId="0" fontId="7" fillId="0" borderId="39" xfId="3" applyFont="1" applyBorder="1"/>
    <xf numFmtId="44" fontId="7" fillId="0" borderId="40" xfId="3" applyNumberFormat="1" applyFont="1" applyBorder="1"/>
    <xf numFmtId="44" fontId="7" fillId="0" borderId="40" xfId="3" applyNumberFormat="1" applyFont="1" applyBorder="1" applyAlignment="1">
      <alignment horizontal="center"/>
    </xf>
    <xf numFmtId="44" fontId="7" fillId="0" borderId="41" xfId="3" applyNumberFormat="1" applyFont="1" applyBorder="1" applyAlignment="1">
      <alignment horizontal="center"/>
    </xf>
    <xf numFmtId="0" fontId="6" fillId="0" borderId="42" xfId="3" applyFont="1" applyBorder="1"/>
    <xf numFmtId="44" fontId="7" fillId="0" borderId="43" xfId="3" applyNumberFormat="1" applyFont="1" applyBorder="1" applyAlignment="1">
      <alignment horizontal="center"/>
    </xf>
    <xf numFmtId="0" fontId="6" fillId="0" borderId="43" xfId="3" applyBorder="1"/>
    <xf numFmtId="0" fontId="6" fillId="0" borderId="44" xfId="3" applyFill="1" applyBorder="1"/>
    <xf numFmtId="0" fontId="6" fillId="0" borderId="45" xfId="3" applyBorder="1" applyAlignment="1">
      <alignment horizontal="center"/>
    </xf>
    <xf numFmtId="44" fontId="6" fillId="0" borderId="16" xfId="3" applyNumberFormat="1" applyFill="1" applyBorder="1"/>
    <xf numFmtId="0" fontId="6" fillId="0" borderId="16" xfId="3" applyFill="1" applyBorder="1" applyAlignment="1">
      <alignment horizontal="center"/>
    </xf>
    <xf numFmtId="44" fontId="6" fillId="0" borderId="17" xfId="3" applyNumberFormat="1" applyBorder="1"/>
    <xf numFmtId="0" fontId="6" fillId="0" borderId="17" xfId="3" applyBorder="1" applyAlignment="1">
      <alignment horizontal="center"/>
    </xf>
    <xf numFmtId="0" fontId="6" fillId="0" borderId="17" xfId="3" applyBorder="1"/>
    <xf numFmtId="0" fontId="6" fillId="0" borderId="0" xfId="3" applyBorder="1"/>
    <xf numFmtId="44" fontId="6" fillId="0" borderId="7" xfId="3" applyNumberFormat="1" applyBorder="1"/>
    <xf numFmtId="0" fontId="6" fillId="0" borderId="7" xfId="3" applyBorder="1"/>
    <xf numFmtId="0" fontId="6" fillId="0" borderId="42" xfId="3" applyBorder="1"/>
    <xf numFmtId="0" fontId="6" fillId="0" borderId="43" xfId="3" applyBorder="1" applyAlignment="1">
      <alignment horizontal="center"/>
    </xf>
    <xf numFmtId="0" fontId="6" fillId="0" borderId="44" xfId="3" applyBorder="1"/>
    <xf numFmtId="0" fontId="6" fillId="0" borderId="46" xfId="3" applyBorder="1"/>
    <xf numFmtId="44" fontId="6" fillId="0" borderId="16" xfId="3" applyNumberFormat="1" applyBorder="1"/>
    <xf numFmtId="0" fontId="6" fillId="0" borderId="16" xfId="3" applyBorder="1" applyAlignment="1">
      <alignment horizontal="center"/>
    </xf>
    <xf numFmtId="0" fontId="6" fillId="0" borderId="47" xfId="3" applyBorder="1" applyAlignment="1">
      <alignment horizontal="center"/>
    </xf>
    <xf numFmtId="0" fontId="6" fillId="0" borderId="46" xfId="3" applyFill="1" applyBorder="1"/>
    <xf numFmtId="0" fontId="6" fillId="0" borderId="16" xfId="3" applyFill="1" applyBorder="1"/>
    <xf numFmtId="0" fontId="6" fillId="0" borderId="47" xfId="3" applyBorder="1"/>
    <xf numFmtId="0" fontId="6" fillId="0" borderId="48" xfId="3" applyFill="1" applyBorder="1"/>
    <xf numFmtId="0" fontId="6" fillId="0" borderId="49" xfId="3" applyBorder="1"/>
    <xf numFmtId="0" fontId="7" fillId="0" borderId="33" xfId="3" applyFont="1" applyBorder="1"/>
    <xf numFmtId="44" fontId="7" fillId="0" borderId="26" xfId="3" applyNumberFormat="1" applyFont="1" applyBorder="1" applyAlignment="1">
      <alignment horizontal="center"/>
    </xf>
    <xf numFmtId="44" fontId="7" fillId="0" borderId="8" xfId="3" applyNumberFormat="1" applyFont="1" applyBorder="1" applyAlignment="1">
      <alignment horizontal="center"/>
    </xf>
    <xf numFmtId="0" fontId="6" fillId="0" borderId="17" xfId="3" applyFill="1" applyBorder="1"/>
    <xf numFmtId="0" fontId="6" fillId="0" borderId="42" xfId="3" applyBorder="1" applyAlignment="1">
      <alignment wrapText="1"/>
    </xf>
    <xf numFmtId="0" fontId="6" fillId="0" borderId="45" xfId="3" applyBorder="1"/>
    <xf numFmtId="0" fontId="6" fillId="0" borderId="42" xfId="3" applyFill="1" applyBorder="1"/>
    <xf numFmtId="44" fontId="6" fillId="0" borderId="6" xfId="1" applyFont="1" applyBorder="1" applyAlignment="1">
      <alignment horizontal="center" wrapText="1"/>
    </xf>
    <xf numFmtId="44" fontId="6" fillId="0" borderId="4" xfId="1" applyFont="1" applyBorder="1" applyAlignment="1">
      <alignment horizontal="center" wrapText="1"/>
    </xf>
    <xf numFmtId="0" fontId="6" fillId="0" borderId="0" xfId="3" applyAlignment="1">
      <alignment horizontal="left"/>
    </xf>
    <xf numFmtId="44" fontId="7" fillId="0" borderId="0" xfId="0" applyNumberFormat="1" applyFont="1" applyBorder="1"/>
    <xf numFmtId="44" fontId="7" fillId="0" borderId="0" xfId="1" applyFont="1" applyBorder="1"/>
    <xf numFmtId="44" fontId="7" fillId="0" borderId="18" xfId="1" applyFont="1" applyBorder="1"/>
    <xf numFmtId="44" fontId="6" fillId="0" borderId="14" xfId="0" applyNumberFormat="1" applyFont="1" applyBorder="1"/>
    <xf numFmtId="44" fontId="6" fillId="0" borderId="26" xfId="1" applyFont="1" applyBorder="1"/>
    <xf numFmtId="44" fontId="6" fillId="0" borderId="0" xfId="1" applyFont="1" applyBorder="1"/>
    <xf numFmtId="0" fontId="6" fillId="0" borderId="0" xfId="3" applyAlignment="1">
      <alignment horizontal="left"/>
    </xf>
    <xf numFmtId="0" fontId="7" fillId="0" borderId="33" xfId="0" applyFont="1" applyBorder="1" applyAlignment="1"/>
    <xf numFmtId="0" fontId="0" fillId="0" borderId="26" xfId="0" applyBorder="1"/>
    <xf numFmtId="0" fontId="6" fillId="0" borderId="8" xfId="0" applyFont="1" applyBorder="1"/>
    <xf numFmtId="0" fontId="0" fillId="0" borderId="48" xfId="0" applyBorder="1"/>
    <xf numFmtId="0" fontId="6" fillId="0" borderId="49" xfId="0" applyFont="1" applyBorder="1"/>
    <xf numFmtId="0" fontId="0" fillId="0" borderId="46" xfId="0" applyBorder="1"/>
    <xf numFmtId="0" fontId="6" fillId="0" borderId="47" xfId="0" applyFont="1" applyBorder="1"/>
    <xf numFmtId="0" fontId="6" fillId="0" borderId="0" xfId="0" quotePrefix="1" applyFont="1" applyFill="1" applyAlignment="1"/>
    <xf numFmtId="0" fontId="6" fillId="0" borderId="0" xfId="0" quotePrefix="1" applyFont="1" applyFill="1"/>
    <xf numFmtId="44" fontId="7" fillId="0" borderId="47" xfId="3" applyNumberFormat="1" applyFont="1" applyBorder="1" applyAlignment="1">
      <alignment horizontal="center"/>
    </xf>
    <xf numFmtId="44" fontId="7" fillId="0" borderId="0" xfId="3" applyNumberFormat="1" applyFont="1" applyBorder="1" applyAlignment="1">
      <alignment horizontal="center"/>
    </xf>
    <xf numFmtId="44" fontId="6" fillId="0" borderId="0" xfId="3" applyNumberFormat="1" applyFont="1"/>
    <xf numFmtId="0" fontId="0" fillId="0" borderId="0" xfId="0" applyFont="1"/>
    <xf numFmtId="9" fontId="0" fillId="0" borderId="7" xfId="6" applyFont="1" applyBorder="1" applyAlignment="1">
      <alignment horizontal="center"/>
    </xf>
    <xf numFmtId="9" fontId="0" fillId="0" borderId="0" xfId="4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44" fontId="0" fillId="0" borderId="0" xfId="0" applyNumberFormat="1"/>
    <xf numFmtId="0" fontId="15" fillId="0" borderId="0" xfId="7" applyAlignment="1">
      <alignment horizontal="center"/>
    </xf>
    <xf numFmtId="0" fontId="15" fillId="0" borderId="0" xfId="7"/>
    <xf numFmtId="0" fontId="14" fillId="0" borderId="0" xfId="7" applyFont="1" applyAlignment="1" applyProtection="1">
      <alignment wrapText="1"/>
      <protection locked="0"/>
    </xf>
    <xf numFmtId="0" fontId="7" fillId="0" borderId="26" xfId="3" applyFont="1" applyBorder="1"/>
    <xf numFmtId="0" fontId="6" fillId="0" borderId="17" xfId="3" applyFont="1" applyBorder="1"/>
    <xf numFmtId="0" fontId="6" fillId="0" borderId="16" xfId="3" applyBorder="1"/>
    <xf numFmtId="0" fontId="6" fillId="0" borderId="17" xfId="3" applyBorder="1" applyAlignment="1">
      <alignment wrapText="1"/>
    </xf>
    <xf numFmtId="0" fontId="7" fillId="0" borderId="40" xfId="3" applyFont="1" applyBorder="1"/>
    <xf numFmtId="0" fontId="7" fillId="0" borderId="0" xfId="3" applyFont="1" applyFill="1"/>
    <xf numFmtId="0" fontId="12" fillId="0" borderId="0" xfId="3" applyFont="1" applyFill="1"/>
    <xf numFmtId="0" fontId="0" fillId="0" borderId="0" xfId="0" applyFill="1"/>
    <xf numFmtId="44" fontId="7" fillId="0" borderId="26" xfId="3" applyNumberFormat="1" applyFont="1" applyFill="1" applyBorder="1"/>
    <xf numFmtId="0" fontId="7" fillId="0" borderId="0" xfId="0" applyFont="1" applyFill="1"/>
    <xf numFmtId="44" fontId="0" fillId="0" borderId="0" xfId="0" applyNumberFormat="1" applyFill="1"/>
    <xf numFmtId="0" fontId="15" fillId="0" borderId="7" xfId="7" applyFill="1" applyBorder="1" applyAlignment="1">
      <alignment horizontal="center" wrapText="1"/>
    </xf>
    <xf numFmtId="0" fontId="15" fillId="0" borderId="7" xfId="7" applyFill="1" applyBorder="1" applyAlignment="1">
      <alignment horizontal="center"/>
    </xf>
    <xf numFmtId="43" fontId="15" fillId="0" borderId="7" xfId="8" applyFont="1" applyFill="1" applyBorder="1" applyAlignment="1" applyProtection="1">
      <alignment horizontal="right"/>
    </xf>
    <xf numFmtId="0" fontId="0" fillId="0" borderId="0" xfId="0" applyFill="1" applyAlignment="1">
      <alignment horizontal="center"/>
    </xf>
    <xf numFmtId="0" fontId="14" fillId="0" borderId="0" xfId="7" applyFont="1" applyFill="1" applyProtection="1">
      <protection locked="0"/>
    </xf>
    <xf numFmtId="43" fontId="15" fillId="0" borderId="0" xfId="8" applyFont="1" applyFill="1" applyBorder="1" applyAlignment="1" applyProtection="1">
      <alignment horizontal="center"/>
      <protection locked="0"/>
    </xf>
    <xf numFmtId="0" fontId="16" fillId="0" borderId="0" xfId="7" applyFont="1" applyFill="1"/>
    <xf numFmtId="0" fontId="15" fillId="0" borderId="0" xfId="7" applyFill="1" applyAlignment="1">
      <alignment horizontal="center"/>
    </xf>
    <xf numFmtId="43" fontId="15" fillId="0" borderId="0" xfId="8" applyFont="1" applyFill="1" applyBorder="1" applyAlignment="1" applyProtection="1">
      <protection locked="0"/>
    </xf>
    <xf numFmtId="43" fontId="15" fillId="0" borderId="0" xfId="8" applyFont="1" applyFill="1" applyBorder="1" applyAlignment="1" applyProtection="1">
      <alignment horizontal="center"/>
    </xf>
    <xf numFmtId="0" fontId="15" fillId="0" borderId="0" xfId="7" applyFill="1"/>
    <xf numFmtId="0" fontId="17" fillId="0" borderId="0" xfId="7" applyFont="1" applyFill="1" applyAlignment="1">
      <alignment horizontal="right"/>
    </xf>
    <xf numFmtId="43" fontId="15" fillId="0" borderId="15" xfId="8" applyFont="1" applyFill="1" applyBorder="1" applyAlignment="1" applyProtection="1"/>
    <xf numFmtId="43" fontId="15" fillId="0" borderId="28" xfId="7" applyNumberFormat="1" applyFill="1" applyBorder="1"/>
    <xf numFmtId="43" fontId="15" fillId="0" borderId="0" xfId="7" applyNumberFormat="1" applyFill="1" applyProtection="1">
      <protection locked="0"/>
    </xf>
    <xf numFmtId="43" fontId="15" fillId="0" borderId="0" xfId="7" applyNumberFormat="1" applyFill="1"/>
    <xf numFmtId="0" fontId="15" fillId="0" borderId="0" xfId="7" applyFill="1" applyAlignment="1" applyProtection="1">
      <alignment wrapText="1"/>
      <protection locked="0"/>
    </xf>
    <xf numFmtId="0" fontId="14" fillId="0" borderId="0" xfId="7" applyFont="1" applyFill="1"/>
    <xf numFmtId="0" fontId="15" fillId="0" borderId="7" xfId="7" applyFill="1" applyBorder="1" applyAlignment="1" applyProtection="1">
      <alignment horizontal="center"/>
      <protection locked="0"/>
    </xf>
    <xf numFmtId="0" fontId="18" fillId="0" borderId="0" xfId="7" applyFont="1" applyFill="1"/>
    <xf numFmtId="0" fontId="15" fillId="0" borderId="7" xfId="7" applyFill="1" applyBorder="1" applyAlignment="1" applyProtection="1">
      <alignment horizontal="center" wrapText="1"/>
      <protection locked="0"/>
    </xf>
    <xf numFmtId="43" fontId="15" fillId="0" borderId="0" xfId="8" applyFont="1" applyFill="1" applyBorder="1" applyAlignment="1" applyProtection="1"/>
    <xf numFmtId="0" fontId="17" fillId="0" borderId="0" xfId="7" applyFont="1" applyFill="1" applyAlignment="1" applyProtection="1">
      <alignment horizontal="right"/>
      <protection locked="0"/>
    </xf>
    <xf numFmtId="43" fontId="15" fillId="0" borderId="28" xfId="8" applyFont="1" applyFill="1" applyBorder="1" applyAlignment="1" applyProtection="1"/>
    <xf numFmtId="43" fontId="15" fillId="0" borderId="0" xfId="8" applyFont="1" applyFill="1" applyBorder="1" applyAlignment="1" applyProtection="1">
      <alignment wrapText="1"/>
      <protection locked="0"/>
    </xf>
    <xf numFmtId="0" fontId="14" fillId="0" borderId="0" xfId="7" applyFont="1" applyFill="1" applyAlignment="1" applyProtection="1">
      <alignment wrapText="1"/>
      <protection locked="0"/>
    </xf>
    <xf numFmtId="43" fontId="15" fillId="0" borderId="28" xfId="8" applyFont="1" applyFill="1" applyBorder="1" applyAlignment="1" applyProtection="1">
      <alignment horizontal="center"/>
    </xf>
    <xf numFmtId="0" fontId="6" fillId="0" borderId="42" xfId="3" applyFont="1" applyFill="1" applyBorder="1"/>
    <xf numFmtId="0" fontId="6" fillId="0" borderId="17" xfId="3" applyFont="1" applyFill="1" applyBorder="1"/>
    <xf numFmtId="0" fontId="7" fillId="0" borderId="46" xfId="3" applyFont="1" applyFill="1" applyBorder="1"/>
    <xf numFmtId="0" fontId="7" fillId="0" borderId="16" xfId="3" applyFont="1" applyFill="1" applyBorder="1"/>
    <xf numFmtId="0" fontId="6" fillId="0" borderId="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 applyAlignment="1">
      <alignment horizontal="center"/>
    </xf>
    <xf numFmtId="44" fontId="6" fillId="0" borderId="15" xfId="1" applyFont="1" applyBorder="1" applyAlignment="1">
      <alignment horizontal="center"/>
    </xf>
    <xf numFmtId="44" fontId="6" fillId="0" borderId="7" xfId="1" applyFont="1" applyBorder="1" applyAlignment="1">
      <alignment horizontal="center"/>
    </xf>
    <xf numFmtId="44" fontId="6" fillId="0" borderId="5" xfId="1" applyFont="1" applyBorder="1" applyAlignment="1">
      <alignment horizontal="center" wrapText="1"/>
    </xf>
    <xf numFmtId="44" fontId="6" fillId="0" borderId="1" xfId="1" applyFont="1" applyBorder="1" applyAlignment="1">
      <alignment horizontal="center" wrapText="1"/>
    </xf>
    <xf numFmtId="44" fontId="6" fillId="0" borderId="25" xfId="1" applyFont="1" applyBorder="1" applyAlignment="1">
      <alignment horizontal="center" wrapText="1"/>
    </xf>
    <xf numFmtId="44" fontId="6" fillId="0" borderId="15" xfId="1" applyFont="1" applyBorder="1" applyAlignment="1">
      <alignment horizontal="center" wrapText="1"/>
    </xf>
    <xf numFmtId="44" fontId="6" fillId="0" borderId="6" xfId="1" applyFont="1" applyBorder="1" applyAlignment="1">
      <alignment horizontal="center" wrapText="1"/>
    </xf>
    <xf numFmtId="44" fontId="6" fillId="0" borderId="2" xfId="1" applyFont="1" applyBorder="1" applyAlignment="1">
      <alignment horizontal="center" wrapText="1"/>
    </xf>
    <xf numFmtId="44" fontId="6" fillId="0" borderId="3" xfId="1" applyFont="1" applyBorder="1" applyAlignment="1">
      <alignment horizontal="center" wrapText="1"/>
    </xf>
    <xf numFmtId="44" fontId="6" fillId="0" borderId="27" xfId="1" applyFont="1" applyBorder="1" applyAlignment="1">
      <alignment horizontal="center" wrapText="1"/>
    </xf>
    <xf numFmtId="44" fontId="6" fillId="0" borderId="28" xfId="1" applyFont="1" applyBorder="1" applyAlignment="1">
      <alignment horizontal="center" wrapText="1"/>
    </xf>
    <xf numFmtId="44" fontId="6" fillId="0" borderId="4" xfId="1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32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4" fontId="6" fillId="0" borderId="34" xfId="1" applyFont="1" applyBorder="1" applyAlignment="1">
      <alignment horizontal="center" wrapText="1"/>
    </xf>
    <xf numFmtId="44" fontId="6" fillId="0" borderId="36" xfId="1" applyFont="1" applyBorder="1" applyAlignment="1">
      <alignment horizontal="center" wrapText="1"/>
    </xf>
    <xf numFmtId="44" fontId="6" fillId="0" borderId="35" xfId="1" applyFont="1" applyBorder="1" applyAlignment="1">
      <alignment horizontal="center" wrapText="1"/>
    </xf>
    <xf numFmtId="44" fontId="6" fillId="0" borderId="7" xfId="1" applyFont="1" applyBorder="1" applyAlignment="1">
      <alignment horizontal="center" wrapText="1"/>
    </xf>
    <xf numFmtId="44" fontId="6" fillId="0" borderId="12" xfId="1" applyFont="1" applyBorder="1" applyAlignment="1">
      <alignment horizontal="center" wrapText="1"/>
    </xf>
    <xf numFmtId="44" fontId="6" fillId="0" borderId="8" xfId="1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3" applyAlignment="1">
      <alignment horizontal="left"/>
    </xf>
  </cellXfs>
  <cellStyles count="9">
    <cellStyle name="Comma" xfId="2" builtinId="3"/>
    <cellStyle name="Comma 3" xfId="8" xr:uid="{2F3AD910-4801-465C-9CA7-D5BA375FF3D1}"/>
    <cellStyle name="Currency" xfId="1" builtinId="4"/>
    <cellStyle name="Currency 2" xfId="5" xr:uid="{00000000-0005-0000-0000-000002000000}"/>
    <cellStyle name="Normal" xfId="0" builtinId="0"/>
    <cellStyle name="Normal 2" xfId="3" xr:uid="{00000000-0005-0000-0000-000004000000}"/>
    <cellStyle name="Normal 3" xfId="7" xr:uid="{921D3805-0EC9-45D8-BC37-DB3EEB72E73C}"/>
    <cellStyle name="Percent" xfId="6" builtinId="5"/>
    <cellStyle name="Percent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127000</xdr:colOff>
      <xdr:row>0</xdr:row>
      <xdr:rowOff>10584</xdr:rowOff>
    </xdr:from>
    <xdr:to>
      <xdr:col>5</xdr:col>
      <xdr:colOff>260562</xdr:colOff>
      <xdr:row>1</xdr:row>
      <xdr:rowOff>205317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31E252-7D25-4D9B-9DB8-1A76BC08B7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0" y="10584"/>
          <a:ext cx="74739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GridLines="0" tabSelected="1" zoomScale="90" zoomScaleNormal="90" workbookViewId="0">
      <selection activeCell="S12" sqref="S12"/>
    </sheetView>
  </sheetViews>
  <sheetFormatPr defaultRowHeight="15" x14ac:dyDescent="0.25"/>
  <cols>
    <col min="1" max="1" width="31.42578125" customWidth="1"/>
    <col min="6" max="6" width="4.140625" customWidth="1"/>
    <col min="7" max="7" width="3.7109375" customWidth="1"/>
    <col min="8" max="8" width="14" customWidth="1"/>
  </cols>
  <sheetData>
    <row r="1" spans="1:8" ht="20.100000000000001" customHeight="1" x14ac:dyDescent="0.35">
      <c r="A1" s="184" t="s">
        <v>24</v>
      </c>
      <c r="B1" s="184"/>
      <c r="C1" s="184"/>
      <c r="D1" s="184"/>
      <c r="E1" s="184"/>
      <c r="F1" s="184"/>
      <c r="G1" s="184"/>
      <c r="H1" s="133" t="s">
        <v>99</v>
      </c>
    </row>
    <row r="2" spans="1:8" ht="20.100000000000001" customHeight="1" x14ac:dyDescent="0.25">
      <c r="H2" s="134" t="s">
        <v>138</v>
      </c>
    </row>
    <row r="3" spans="1:8" ht="20.100000000000001" customHeight="1" x14ac:dyDescent="0.25">
      <c r="A3" s="7" t="s">
        <v>61</v>
      </c>
      <c r="B3" s="181"/>
      <c r="C3" s="181"/>
      <c r="D3" s="181"/>
      <c r="E3" s="181"/>
    </row>
    <row r="4" spans="1:8" ht="20.100000000000001" customHeight="1" x14ac:dyDescent="0.25">
      <c r="A4" s="7" t="s">
        <v>65</v>
      </c>
      <c r="B4" s="181"/>
      <c r="C4" s="181"/>
      <c r="D4" s="181"/>
      <c r="E4" s="181"/>
    </row>
    <row r="5" spans="1:8" ht="20.100000000000001" customHeight="1" x14ac:dyDescent="0.25">
      <c r="A5" s="7" t="s">
        <v>62</v>
      </c>
      <c r="B5" s="182"/>
      <c r="C5" s="182"/>
      <c r="D5" s="182"/>
      <c r="E5" s="182"/>
    </row>
    <row r="6" spans="1:8" ht="20.100000000000001" customHeight="1" thickBot="1" x14ac:dyDescent="0.3">
      <c r="A6" s="12"/>
      <c r="B6" s="11"/>
      <c r="C6" s="11"/>
      <c r="D6" s="11"/>
      <c r="E6" s="14"/>
      <c r="F6" s="14"/>
      <c r="G6" s="14"/>
      <c r="H6" s="14"/>
    </row>
    <row r="7" spans="1:8" ht="20.100000000000001" customHeight="1" x14ac:dyDescent="0.25">
      <c r="A7" s="7"/>
      <c r="B7" s="8"/>
      <c r="C7" s="8"/>
      <c r="D7" s="8"/>
    </row>
    <row r="8" spans="1:8" ht="20.100000000000001" customHeight="1" x14ac:dyDescent="0.25">
      <c r="A8" s="7" t="s">
        <v>12</v>
      </c>
      <c r="B8" s="181"/>
      <c r="C8" s="181"/>
      <c r="D8" s="181"/>
      <c r="E8" s="181"/>
    </row>
    <row r="9" spans="1:8" ht="20.100000000000001" customHeight="1" x14ac:dyDescent="0.25">
      <c r="A9" s="7" t="s">
        <v>1</v>
      </c>
      <c r="B9" s="185"/>
      <c r="C9" s="185"/>
      <c r="D9" s="9"/>
      <c r="E9" s="18"/>
    </row>
    <row r="10" spans="1:8" ht="15" customHeight="1" x14ac:dyDescent="0.25">
      <c r="A10" s="17" t="s">
        <v>72</v>
      </c>
      <c r="B10" s="8"/>
      <c r="C10" s="8"/>
      <c r="D10" s="8"/>
    </row>
    <row r="11" spans="1:8" ht="20.100000000000001" customHeight="1" x14ac:dyDescent="0.25">
      <c r="A11" s="8"/>
      <c r="B11" s="8"/>
      <c r="C11" s="8"/>
      <c r="D11" s="8"/>
    </row>
    <row r="12" spans="1:8" ht="20.100000000000001" customHeight="1" x14ac:dyDescent="0.25">
      <c r="A12" s="7" t="s">
        <v>13</v>
      </c>
      <c r="B12" s="181"/>
      <c r="C12" s="181"/>
      <c r="D12" s="181"/>
      <c r="E12" s="181"/>
    </row>
    <row r="13" spans="1:8" ht="15" customHeight="1" x14ac:dyDescent="0.25">
      <c r="A13" s="17" t="s">
        <v>14</v>
      </c>
      <c r="B13" s="8"/>
      <c r="C13" s="8"/>
      <c r="D13" s="8"/>
    </row>
    <row r="14" spans="1:8" ht="20.100000000000001" customHeight="1" x14ac:dyDescent="0.25">
      <c r="A14" s="7" t="s">
        <v>15</v>
      </c>
      <c r="B14" s="181"/>
      <c r="C14" s="181"/>
      <c r="D14" s="181"/>
      <c r="E14" s="181"/>
    </row>
    <row r="15" spans="1:8" ht="20.100000000000001" customHeight="1" x14ac:dyDescent="0.25">
      <c r="A15" s="8"/>
      <c r="B15" s="182"/>
      <c r="C15" s="182"/>
      <c r="D15" s="182"/>
      <c r="E15" s="182"/>
    </row>
    <row r="16" spans="1:8" ht="20.100000000000001" customHeight="1" x14ac:dyDescent="0.25">
      <c r="A16" s="7" t="s">
        <v>16</v>
      </c>
      <c r="B16" s="182"/>
      <c r="C16" s="182"/>
      <c r="D16" s="182"/>
      <c r="E16" s="182"/>
    </row>
    <row r="17" spans="1:8" ht="20.100000000000001" customHeight="1" x14ac:dyDescent="0.25">
      <c r="A17" s="7" t="s">
        <v>17</v>
      </c>
      <c r="B17" s="182"/>
      <c r="C17" s="182"/>
      <c r="D17" s="182"/>
      <c r="E17" s="182"/>
    </row>
    <row r="18" spans="1:8" ht="20.100000000000001" customHeight="1" thickBot="1" x14ac:dyDescent="0.3">
      <c r="A18" s="11"/>
      <c r="B18" s="11"/>
      <c r="C18" s="11"/>
      <c r="D18" s="11"/>
      <c r="E18" s="14"/>
      <c r="F18" s="14"/>
      <c r="G18" s="14"/>
      <c r="H18" s="14"/>
    </row>
    <row r="19" spans="1:8" ht="20.100000000000001" customHeight="1" x14ac:dyDescent="0.25">
      <c r="A19" s="8"/>
      <c r="B19" s="8"/>
      <c r="C19" s="8"/>
      <c r="D19" s="8"/>
    </row>
    <row r="20" spans="1:8" ht="20.100000000000001" customHeight="1" x14ac:dyDescent="0.25">
      <c r="A20" s="7" t="s">
        <v>11</v>
      </c>
      <c r="B20" s="186"/>
      <c r="C20" s="186"/>
      <c r="D20" s="9"/>
      <c r="E20" s="18"/>
    </row>
    <row r="21" spans="1:8" ht="20.100000000000001" customHeight="1" x14ac:dyDescent="0.25">
      <c r="A21" s="7" t="s">
        <v>18</v>
      </c>
      <c r="B21" s="181"/>
      <c r="C21" s="181"/>
      <c r="D21" s="181"/>
      <c r="E21" s="181"/>
    </row>
    <row r="22" spans="1:8" ht="15" customHeight="1" x14ac:dyDescent="0.25">
      <c r="A22" s="17" t="s">
        <v>19</v>
      </c>
      <c r="B22" s="8"/>
      <c r="C22" s="8"/>
      <c r="D22" s="8"/>
    </row>
    <row r="23" spans="1:8" ht="20.100000000000001" customHeight="1" x14ac:dyDescent="0.25">
      <c r="A23" s="7" t="s">
        <v>15</v>
      </c>
      <c r="B23" s="181"/>
      <c r="C23" s="181"/>
      <c r="D23" s="181"/>
      <c r="E23" s="181"/>
    </row>
    <row r="24" spans="1:8" ht="20.100000000000001" customHeight="1" x14ac:dyDescent="0.25">
      <c r="A24" s="8"/>
      <c r="B24" s="182"/>
      <c r="C24" s="182"/>
      <c r="D24" s="182"/>
      <c r="E24" s="182"/>
    </row>
    <row r="25" spans="1:8" ht="20.100000000000001" customHeight="1" x14ac:dyDescent="0.25">
      <c r="A25" s="7" t="s">
        <v>16</v>
      </c>
      <c r="B25" s="182"/>
      <c r="C25" s="182"/>
      <c r="D25" s="182"/>
      <c r="E25" s="182"/>
    </row>
    <row r="26" spans="1:8" ht="20.100000000000001" customHeight="1" x14ac:dyDescent="0.25">
      <c r="A26" s="7" t="s">
        <v>17</v>
      </c>
      <c r="B26" s="182"/>
      <c r="C26" s="182"/>
      <c r="D26" s="182"/>
      <c r="E26" s="182"/>
    </row>
    <row r="27" spans="1:8" ht="20.100000000000001" customHeight="1" x14ac:dyDescent="0.25">
      <c r="A27" s="8"/>
      <c r="B27" s="13" t="s">
        <v>21</v>
      </c>
      <c r="C27" s="13" t="s">
        <v>22</v>
      </c>
      <c r="D27" s="13" t="s">
        <v>23</v>
      </c>
    </row>
    <row r="28" spans="1:8" ht="20.100000000000001" customHeight="1" x14ac:dyDescent="0.25">
      <c r="A28" s="7" t="s">
        <v>20</v>
      </c>
      <c r="B28" s="15"/>
      <c r="C28" s="15"/>
      <c r="D28" s="15"/>
    </row>
    <row r="29" spans="1:8" ht="20.100000000000001" customHeight="1" thickBot="1" x14ac:dyDescent="0.3">
      <c r="A29" s="14"/>
      <c r="B29" s="14"/>
      <c r="C29" s="14"/>
      <c r="D29" s="14"/>
      <c r="E29" s="14"/>
      <c r="F29" s="14"/>
      <c r="G29" s="14"/>
      <c r="H29" s="14"/>
    </row>
    <row r="30" spans="1:8" ht="20.100000000000001" customHeight="1" x14ac:dyDescent="0.25"/>
    <row r="31" spans="1:8" ht="24.95" customHeight="1" x14ac:dyDescent="0.25">
      <c r="A31" s="183"/>
      <c r="B31" s="183"/>
      <c r="C31" s="183"/>
      <c r="D31" s="183"/>
    </row>
    <row r="32" spans="1:8" ht="15" customHeight="1" x14ac:dyDescent="0.25">
      <c r="A32" s="16" t="s">
        <v>25</v>
      </c>
      <c r="B32" s="16"/>
      <c r="C32" s="16"/>
      <c r="D32" s="16"/>
      <c r="E32" s="19"/>
    </row>
    <row r="33" spans="1:5" ht="24.95" customHeight="1" x14ac:dyDescent="0.25">
      <c r="A33" s="183"/>
      <c r="B33" s="183"/>
      <c r="C33" s="183"/>
      <c r="D33" s="183"/>
      <c r="E33" s="19"/>
    </row>
    <row r="34" spans="1:5" ht="15" customHeight="1" x14ac:dyDescent="0.25">
      <c r="A34" t="s">
        <v>80</v>
      </c>
      <c r="E34" s="19"/>
    </row>
    <row r="35" spans="1:5" ht="24.95" customHeight="1" x14ac:dyDescent="0.25">
      <c r="A35" s="183"/>
      <c r="B35" s="183"/>
      <c r="C35" s="183"/>
      <c r="D35" s="183"/>
      <c r="E35" s="19"/>
    </row>
    <row r="36" spans="1:5" ht="15" customHeight="1" x14ac:dyDescent="0.25">
      <c r="A36" s="16" t="s">
        <v>26</v>
      </c>
      <c r="B36" s="16"/>
      <c r="C36" s="16"/>
      <c r="D36" s="16"/>
      <c r="E36" s="19"/>
    </row>
    <row r="37" spans="1:5" ht="20.100000000000001" customHeight="1" x14ac:dyDescent="0.25"/>
    <row r="38" spans="1:5" ht="20.100000000000001" customHeight="1" x14ac:dyDescent="0.25"/>
    <row r="39" spans="1:5" ht="20.100000000000001" customHeight="1" x14ac:dyDescent="0.25"/>
  </sheetData>
  <mergeCells count="20">
    <mergeCell ref="A35:D35"/>
    <mergeCell ref="B16:E16"/>
    <mergeCell ref="B17:E17"/>
    <mergeCell ref="B20:C20"/>
    <mergeCell ref="B21:E21"/>
    <mergeCell ref="B23:E23"/>
    <mergeCell ref="B24:E24"/>
    <mergeCell ref="A1:G1"/>
    <mergeCell ref="B3:E3"/>
    <mergeCell ref="B5:E5"/>
    <mergeCell ref="B8:E8"/>
    <mergeCell ref="B9:C9"/>
    <mergeCell ref="B4:E4"/>
    <mergeCell ref="B12:E12"/>
    <mergeCell ref="B14:E14"/>
    <mergeCell ref="B15:E15"/>
    <mergeCell ref="A31:D31"/>
    <mergeCell ref="A33:D33"/>
    <mergeCell ref="B25:E25"/>
    <mergeCell ref="B26:E26"/>
  </mergeCells>
  <pageMargins left="0.7" right="0.7" top="0.75" bottom="0.75" header="0.3" footer="0.3"/>
  <pageSetup orientation="portrait" r:id="rId1"/>
  <headerFooter>
    <oddHeader>&amp;L&amp;F&amp;C&amp;A&amp;R&amp;D &amp;T</oddHead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showGridLines="0" view="pageBreakPreview" zoomScaleNormal="100" zoomScaleSheetLayoutView="100" workbookViewId="0">
      <selection sqref="A1:K1"/>
    </sheetView>
  </sheetViews>
  <sheetFormatPr defaultRowHeight="15" x14ac:dyDescent="0.25"/>
  <cols>
    <col min="1" max="1" width="5.5703125" customWidth="1"/>
    <col min="2" max="2" width="38.7109375" customWidth="1"/>
    <col min="3" max="3" width="37.28515625" customWidth="1"/>
    <col min="4" max="4" width="11.28515625" customWidth="1"/>
    <col min="5" max="5" width="2.7109375" bestFit="1" customWidth="1"/>
    <col min="6" max="6" width="9.140625" customWidth="1"/>
    <col min="7" max="7" width="2.7109375" customWidth="1"/>
    <col min="8" max="8" width="10.28515625" customWidth="1"/>
    <col min="9" max="9" width="38.7109375" customWidth="1"/>
    <col min="10" max="10" width="11.140625" customWidth="1"/>
    <col min="11" max="11" width="2.7109375" bestFit="1" customWidth="1"/>
    <col min="12" max="12" width="1.42578125" customWidth="1"/>
  </cols>
  <sheetData>
    <row r="1" spans="1:13" ht="23.25" x14ac:dyDescent="0.35">
      <c r="A1" s="211" t="s">
        <v>82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133"/>
    </row>
    <row r="2" spans="1:13" ht="21.95" customHeight="1" x14ac:dyDescent="0.25">
      <c r="B2" s="7" t="s">
        <v>89</v>
      </c>
      <c r="C2" s="181"/>
      <c r="D2" s="181"/>
      <c r="E2" s="8"/>
      <c r="F2" s="8"/>
      <c r="G2" s="8"/>
      <c r="H2" s="7" t="s">
        <v>66</v>
      </c>
      <c r="I2" s="181"/>
      <c r="J2" s="181"/>
      <c r="K2" s="8"/>
      <c r="L2" s="1"/>
      <c r="M2" s="1"/>
    </row>
    <row r="3" spans="1:13" ht="21.95" customHeight="1" x14ac:dyDescent="0.25">
      <c r="B3" s="7" t="s">
        <v>65</v>
      </c>
      <c r="C3" s="181"/>
      <c r="D3" s="181"/>
      <c r="E3" s="8"/>
      <c r="F3" s="8"/>
      <c r="G3" s="8"/>
      <c r="H3" s="7" t="s">
        <v>62</v>
      </c>
      <c r="I3" s="181"/>
      <c r="J3" s="181"/>
      <c r="K3" s="8"/>
      <c r="L3" s="1"/>
      <c r="M3" s="1"/>
    </row>
    <row r="4" spans="1:13" ht="16.5" thickBo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9"/>
      <c r="L4" s="1"/>
      <c r="M4" s="1"/>
    </row>
    <row r="5" spans="1:13" ht="16.5" thickBot="1" x14ac:dyDescent="0.3">
      <c r="A5" s="48"/>
      <c r="B5" s="208" t="s">
        <v>84</v>
      </c>
      <c r="C5" s="209"/>
      <c r="D5" s="208" t="s">
        <v>1</v>
      </c>
      <c r="E5" s="209"/>
      <c r="F5" s="209"/>
      <c r="G5" s="209"/>
      <c r="H5" s="210"/>
      <c r="I5" s="208" t="s">
        <v>70</v>
      </c>
      <c r="J5" s="209"/>
      <c r="K5" s="210"/>
      <c r="L5" s="1"/>
      <c r="M5" s="1"/>
    </row>
    <row r="6" spans="1:13" ht="33" customHeight="1" thickBot="1" x14ac:dyDescent="0.3">
      <c r="A6" s="38" t="s">
        <v>57</v>
      </c>
      <c r="B6" s="55" t="s">
        <v>100</v>
      </c>
      <c r="C6" s="56" t="s">
        <v>0</v>
      </c>
      <c r="D6" s="197" t="s">
        <v>69</v>
      </c>
      <c r="E6" s="198"/>
      <c r="F6" s="199" t="s">
        <v>67</v>
      </c>
      <c r="G6" s="199"/>
      <c r="H6" s="63" t="s">
        <v>64</v>
      </c>
      <c r="I6" s="54" t="s">
        <v>101</v>
      </c>
      <c r="J6" s="200" t="s">
        <v>68</v>
      </c>
      <c r="K6" s="201"/>
      <c r="L6" s="1"/>
      <c r="M6" s="1"/>
    </row>
    <row r="7" spans="1:13" s="4" customFormat="1" ht="18" customHeight="1" x14ac:dyDescent="0.25">
      <c r="A7" s="49">
        <v>1</v>
      </c>
      <c r="B7" s="60"/>
      <c r="C7" s="61" t="s">
        <v>2</v>
      </c>
      <c r="D7" s="202">
        <v>20</v>
      </c>
      <c r="E7" s="203"/>
      <c r="F7" s="204"/>
      <c r="G7" s="205"/>
      <c r="H7" s="62">
        <f>D7+F7</f>
        <v>20</v>
      </c>
      <c r="I7" s="35"/>
      <c r="J7" s="206">
        <v>25</v>
      </c>
      <c r="K7" s="207"/>
      <c r="L7" s="3"/>
      <c r="M7" s="3"/>
    </row>
    <row r="8" spans="1:13" s="4" customFormat="1" ht="18" customHeight="1" x14ac:dyDescent="0.25">
      <c r="A8" s="50">
        <v>2</v>
      </c>
      <c r="B8" s="5"/>
      <c r="C8" s="52" t="s">
        <v>3</v>
      </c>
      <c r="D8" s="187">
        <v>40</v>
      </c>
      <c r="E8" s="188"/>
      <c r="F8" s="189"/>
      <c r="G8" s="190"/>
      <c r="H8" s="108">
        <f t="shared" ref="H8:H21" si="0">D8+F8</f>
        <v>40</v>
      </c>
      <c r="I8" s="36"/>
      <c r="J8" s="188">
        <v>30</v>
      </c>
      <c r="K8" s="191"/>
      <c r="L8" s="3"/>
      <c r="M8" s="3"/>
    </row>
    <row r="9" spans="1:13" s="4" customFormat="1" ht="18" customHeight="1" x14ac:dyDescent="0.25">
      <c r="A9" s="50">
        <v>3</v>
      </c>
      <c r="B9" s="5"/>
      <c r="C9" s="52" t="s">
        <v>4</v>
      </c>
      <c r="D9" s="187">
        <v>100</v>
      </c>
      <c r="E9" s="188"/>
      <c r="F9" s="189"/>
      <c r="G9" s="190"/>
      <c r="H9" s="108">
        <f t="shared" si="0"/>
        <v>100</v>
      </c>
      <c r="I9" s="36"/>
      <c r="J9" s="188">
        <v>120</v>
      </c>
      <c r="K9" s="191"/>
      <c r="L9" s="3"/>
      <c r="M9" s="3"/>
    </row>
    <row r="10" spans="1:13" s="4" customFormat="1" ht="18" customHeight="1" x14ac:dyDescent="0.25">
      <c r="A10" s="50">
        <v>4</v>
      </c>
      <c r="B10" s="5"/>
      <c r="C10" s="52" t="s">
        <v>5</v>
      </c>
      <c r="D10" s="187">
        <v>0</v>
      </c>
      <c r="E10" s="188"/>
      <c r="F10" s="189">
        <v>60</v>
      </c>
      <c r="G10" s="190"/>
      <c r="H10" s="108">
        <f t="shared" si="0"/>
        <v>60</v>
      </c>
      <c r="I10" s="36"/>
      <c r="J10" s="188">
        <v>30</v>
      </c>
      <c r="K10" s="191"/>
      <c r="L10" s="3"/>
      <c r="M10" s="3"/>
    </row>
    <row r="11" spans="1:13" s="4" customFormat="1" ht="18" customHeight="1" x14ac:dyDescent="0.25">
      <c r="A11" s="50">
        <v>5</v>
      </c>
      <c r="B11" s="5"/>
      <c r="C11" s="52" t="s">
        <v>7</v>
      </c>
      <c r="D11" s="187">
        <v>500</v>
      </c>
      <c r="E11" s="188"/>
      <c r="F11" s="189"/>
      <c r="G11" s="190"/>
      <c r="H11" s="108">
        <f t="shared" si="0"/>
        <v>500</v>
      </c>
      <c r="I11" s="36"/>
      <c r="J11" s="188">
        <v>600</v>
      </c>
      <c r="K11" s="191"/>
      <c r="L11" s="3"/>
      <c r="M11" s="3"/>
    </row>
    <row r="12" spans="1:13" s="4" customFormat="1" ht="18" customHeight="1" x14ac:dyDescent="0.25">
      <c r="A12" s="50">
        <v>6</v>
      </c>
      <c r="B12" s="5"/>
      <c r="C12" s="52" t="s">
        <v>6</v>
      </c>
      <c r="D12" s="187">
        <v>200</v>
      </c>
      <c r="E12" s="188"/>
      <c r="F12" s="189"/>
      <c r="G12" s="190"/>
      <c r="H12" s="108">
        <f t="shared" si="0"/>
        <v>200</v>
      </c>
      <c r="I12" s="36"/>
      <c r="J12" s="188">
        <v>80</v>
      </c>
      <c r="K12" s="191"/>
      <c r="L12" s="3"/>
      <c r="M12" s="3"/>
    </row>
    <row r="13" spans="1:13" s="4" customFormat="1" ht="18" customHeight="1" x14ac:dyDescent="0.25">
      <c r="A13" s="50">
        <v>7</v>
      </c>
      <c r="B13" s="5"/>
      <c r="C13" s="52"/>
      <c r="D13" s="187"/>
      <c r="E13" s="188"/>
      <c r="F13" s="189"/>
      <c r="G13" s="190"/>
      <c r="H13" s="108">
        <f t="shared" si="0"/>
        <v>0</v>
      </c>
      <c r="I13" s="36"/>
      <c r="J13" s="188"/>
      <c r="K13" s="191"/>
      <c r="L13" s="3"/>
      <c r="M13" s="3"/>
    </row>
    <row r="14" spans="1:13" s="4" customFormat="1" ht="18" customHeight="1" x14ac:dyDescent="0.25">
      <c r="A14" s="50">
        <v>8</v>
      </c>
      <c r="B14" s="5"/>
      <c r="C14" s="52"/>
      <c r="D14" s="187"/>
      <c r="E14" s="188"/>
      <c r="F14" s="189"/>
      <c r="G14" s="190"/>
      <c r="H14" s="108">
        <f t="shared" si="0"/>
        <v>0</v>
      </c>
      <c r="I14" s="36"/>
      <c r="J14" s="188"/>
      <c r="K14" s="191"/>
      <c r="L14" s="3"/>
      <c r="M14" s="3"/>
    </row>
    <row r="15" spans="1:13" s="4" customFormat="1" ht="18" customHeight="1" x14ac:dyDescent="0.25">
      <c r="A15" s="50">
        <v>9</v>
      </c>
      <c r="B15" s="5"/>
      <c r="C15" s="52"/>
      <c r="D15" s="187"/>
      <c r="E15" s="188"/>
      <c r="F15" s="189"/>
      <c r="G15" s="190"/>
      <c r="H15" s="108">
        <f t="shared" si="0"/>
        <v>0</v>
      </c>
      <c r="I15" s="36"/>
      <c r="J15" s="188"/>
      <c r="K15" s="191"/>
      <c r="L15" s="3"/>
      <c r="M15" s="3"/>
    </row>
    <row r="16" spans="1:13" s="4" customFormat="1" ht="18" customHeight="1" x14ac:dyDescent="0.25">
      <c r="A16" s="50">
        <v>10</v>
      </c>
      <c r="B16" s="5"/>
      <c r="C16" s="52"/>
      <c r="D16" s="187"/>
      <c r="E16" s="188"/>
      <c r="F16" s="189"/>
      <c r="G16" s="190"/>
      <c r="H16" s="108">
        <f t="shared" si="0"/>
        <v>0</v>
      </c>
      <c r="I16" s="36"/>
      <c r="J16" s="188"/>
      <c r="K16" s="191"/>
      <c r="L16" s="3"/>
      <c r="M16" s="3"/>
    </row>
    <row r="17" spans="1:13" s="4" customFormat="1" ht="18" customHeight="1" x14ac:dyDescent="0.25">
      <c r="A17" s="50">
        <v>11</v>
      </c>
      <c r="B17" s="5"/>
      <c r="C17" s="52"/>
      <c r="D17" s="187"/>
      <c r="E17" s="188"/>
      <c r="F17" s="189"/>
      <c r="G17" s="190"/>
      <c r="H17" s="108">
        <f t="shared" si="0"/>
        <v>0</v>
      </c>
      <c r="I17" s="36"/>
      <c r="J17" s="188"/>
      <c r="K17" s="191"/>
      <c r="L17" s="3"/>
      <c r="M17" s="3"/>
    </row>
    <row r="18" spans="1:13" s="4" customFormat="1" ht="18" customHeight="1" x14ac:dyDescent="0.25">
      <c r="A18" s="50">
        <v>12</v>
      </c>
      <c r="B18" s="5"/>
      <c r="C18" s="52"/>
      <c r="D18" s="187"/>
      <c r="E18" s="188"/>
      <c r="F18" s="189"/>
      <c r="G18" s="190"/>
      <c r="H18" s="108">
        <f t="shared" si="0"/>
        <v>0</v>
      </c>
      <c r="I18" s="36"/>
      <c r="J18" s="188"/>
      <c r="K18" s="191"/>
      <c r="L18" s="3"/>
      <c r="M18" s="3"/>
    </row>
    <row r="19" spans="1:13" s="4" customFormat="1" ht="18" customHeight="1" x14ac:dyDescent="0.25">
      <c r="A19" s="50">
        <v>13</v>
      </c>
      <c r="B19" s="5"/>
      <c r="C19" s="52"/>
      <c r="D19" s="187"/>
      <c r="E19" s="188"/>
      <c r="F19" s="189"/>
      <c r="G19" s="190"/>
      <c r="H19" s="108">
        <f t="shared" si="0"/>
        <v>0</v>
      </c>
      <c r="I19" s="36"/>
      <c r="J19" s="188"/>
      <c r="K19" s="191"/>
      <c r="L19" s="3"/>
      <c r="M19" s="3"/>
    </row>
    <row r="20" spans="1:13" s="4" customFormat="1" ht="18" customHeight="1" x14ac:dyDescent="0.25">
      <c r="A20" s="50">
        <v>14</v>
      </c>
      <c r="B20" s="5"/>
      <c r="C20" s="52"/>
      <c r="D20" s="187"/>
      <c r="E20" s="188"/>
      <c r="F20" s="189"/>
      <c r="G20" s="190"/>
      <c r="H20" s="108">
        <f t="shared" si="0"/>
        <v>0</v>
      </c>
      <c r="I20" s="36"/>
      <c r="J20" s="188"/>
      <c r="K20" s="191"/>
      <c r="L20" s="3"/>
      <c r="M20" s="3"/>
    </row>
    <row r="21" spans="1:13" s="4" customFormat="1" ht="18" customHeight="1" thickBot="1" x14ac:dyDescent="0.3">
      <c r="A21" s="51">
        <v>15</v>
      </c>
      <c r="B21" s="6"/>
      <c r="C21" s="53"/>
      <c r="D21" s="192"/>
      <c r="E21" s="193"/>
      <c r="F21" s="194"/>
      <c r="G21" s="195"/>
      <c r="H21" s="109">
        <f t="shared" si="0"/>
        <v>0</v>
      </c>
      <c r="I21" s="37"/>
      <c r="J21" s="193"/>
      <c r="K21" s="196"/>
      <c r="L21" s="3"/>
      <c r="M21" s="3"/>
    </row>
    <row r="22" spans="1:13" ht="16.5" thickBot="1" x14ac:dyDescent="0.3">
      <c r="A22" s="59"/>
      <c r="B22" s="8"/>
      <c r="C22" s="8"/>
      <c r="D22" s="114">
        <f>SUM(D7:D21)</f>
        <v>860</v>
      </c>
      <c r="E22" s="2" t="s">
        <v>8</v>
      </c>
      <c r="F22" s="114">
        <f>SUM(F7:F21)</f>
        <v>60</v>
      </c>
      <c r="G22" s="2" t="s">
        <v>9</v>
      </c>
      <c r="H22" s="2"/>
      <c r="I22" s="8"/>
      <c r="J22" s="115">
        <f>SUM(J7:J21)</f>
        <v>885</v>
      </c>
      <c r="K22" s="2" t="s">
        <v>10</v>
      </c>
      <c r="L22" s="1"/>
      <c r="M22" s="1"/>
    </row>
    <row r="23" spans="1:13" ht="16.5" thickTop="1" x14ac:dyDescent="0.25">
      <c r="A23" s="59"/>
      <c r="B23" s="8"/>
      <c r="C23" s="8"/>
      <c r="D23" s="111"/>
      <c r="E23" s="2"/>
      <c r="F23" s="111"/>
      <c r="G23" s="2"/>
      <c r="H23" s="2"/>
      <c r="I23" s="8" t="s">
        <v>86</v>
      </c>
      <c r="J23" s="116">
        <f>F22*-1</f>
        <v>-60</v>
      </c>
      <c r="K23" s="2"/>
      <c r="L23" s="1"/>
      <c r="M23" s="1"/>
    </row>
    <row r="24" spans="1:13" ht="16.5" thickBot="1" x14ac:dyDescent="0.3">
      <c r="A24" s="59"/>
      <c r="B24" s="8"/>
      <c r="C24" s="8"/>
      <c r="D24" s="111"/>
      <c r="E24" s="2"/>
      <c r="F24" s="111"/>
      <c r="G24" s="2"/>
      <c r="H24" s="2"/>
      <c r="I24" s="8" t="s">
        <v>87</v>
      </c>
      <c r="J24" s="113">
        <f>SUM(J22:J23)</f>
        <v>825</v>
      </c>
      <c r="K24" s="2"/>
      <c r="L24" s="1"/>
      <c r="M24" s="1"/>
    </row>
    <row r="25" spans="1:13" ht="16.5" thickTop="1" x14ac:dyDescent="0.25">
      <c r="A25" s="59"/>
      <c r="B25" s="8"/>
      <c r="C25" s="8"/>
      <c r="D25" s="111"/>
      <c r="E25" s="2"/>
      <c r="F25" s="111"/>
      <c r="G25" s="2"/>
      <c r="H25" s="2"/>
      <c r="I25" s="8"/>
      <c r="J25" s="112"/>
      <c r="K25" s="2"/>
      <c r="L25" s="1"/>
      <c r="M25" s="1"/>
    </row>
    <row r="26" spans="1:13" ht="16.5" thickBot="1" x14ac:dyDescent="0.3">
      <c r="A26" s="8" t="s">
        <v>83</v>
      </c>
      <c r="B26" s="8"/>
      <c r="C26" s="8"/>
      <c r="D26" s="8"/>
      <c r="E26" s="8"/>
      <c r="F26" s="8"/>
      <c r="G26" s="8"/>
      <c r="H26" s="8"/>
      <c r="I26" s="9"/>
      <c r="J26" s="9"/>
      <c r="K26" s="9"/>
    </row>
    <row r="27" spans="1:13" ht="15.75" x14ac:dyDescent="0.25">
      <c r="A27" s="10" t="s">
        <v>71</v>
      </c>
      <c r="B27" s="10"/>
      <c r="C27" s="8"/>
      <c r="D27" s="8"/>
      <c r="E27" s="118" t="s">
        <v>88</v>
      </c>
      <c r="F27" s="119"/>
      <c r="G27" s="119"/>
      <c r="H27" s="119"/>
      <c r="I27" s="119"/>
      <c r="J27" s="119"/>
      <c r="K27" s="120"/>
    </row>
    <row r="28" spans="1:13" ht="15.75" x14ac:dyDescent="0.25">
      <c r="A28" s="10" t="s">
        <v>63</v>
      </c>
      <c r="C28" s="8"/>
      <c r="D28" s="8"/>
      <c r="E28" s="121" t="s">
        <v>60</v>
      </c>
      <c r="F28" s="43"/>
      <c r="G28" s="43"/>
      <c r="H28" s="44" t="s">
        <v>59</v>
      </c>
      <c r="I28" s="131">
        <v>0.75</v>
      </c>
      <c r="J28" s="44">
        <f>J24*I28</f>
        <v>618.75</v>
      </c>
      <c r="K28" s="122"/>
    </row>
    <row r="29" spans="1:13" ht="15.75" x14ac:dyDescent="0.25">
      <c r="A29" s="10" t="s">
        <v>85</v>
      </c>
      <c r="B29" s="10"/>
      <c r="C29" s="8"/>
      <c r="D29" s="8"/>
      <c r="E29" s="121" t="s">
        <v>58</v>
      </c>
      <c r="F29" s="43"/>
      <c r="G29" s="18"/>
      <c r="I29" s="132"/>
      <c r="J29" s="44">
        <f>J24-J28</f>
        <v>206.25</v>
      </c>
      <c r="K29" s="122"/>
    </row>
    <row r="30" spans="1:13" ht="15.75" customHeight="1" x14ac:dyDescent="0.25">
      <c r="A30" s="125"/>
      <c r="B30" s="126"/>
      <c r="C30" s="8"/>
      <c r="D30" s="8"/>
      <c r="E30" s="121"/>
      <c r="F30" s="43"/>
      <c r="G30" s="43"/>
      <c r="H30" s="44"/>
      <c r="I30" s="18"/>
      <c r="J30" s="44"/>
      <c r="K30" s="122"/>
    </row>
    <row r="31" spans="1:13" ht="16.5" thickBot="1" x14ac:dyDescent="0.3">
      <c r="A31" s="126"/>
      <c r="B31" s="126"/>
      <c r="C31" s="8"/>
      <c r="D31" s="8"/>
      <c r="E31" s="121"/>
      <c r="F31" s="43"/>
      <c r="G31" s="43"/>
      <c r="H31" s="44"/>
      <c r="I31" s="18"/>
      <c r="J31" s="45">
        <f>SUM(J28:J30)</f>
        <v>825</v>
      </c>
      <c r="K31" s="122"/>
    </row>
    <row r="32" spans="1:13" ht="17.25" thickTop="1" thickBot="1" x14ac:dyDescent="0.3">
      <c r="A32" s="10"/>
      <c r="B32" s="10"/>
      <c r="C32" s="8"/>
      <c r="D32" s="8"/>
      <c r="E32" s="123"/>
      <c r="F32" s="46"/>
      <c r="G32" s="46"/>
      <c r="H32" s="47"/>
      <c r="I32" s="47"/>
      <c r="J32" s="14"/>
      <c r="K32" s="124"/>
    </row>
    <row r="33" spans="1:8" ht="15.75" x14ac:dyDescent="0.25">
      <c r="A33" s="10"/>
      <c r="B33" s="10"/>
      <c r="C33" s="8"/>
      <c r="D33" s="8"/>
      <c r="E33" s="8"/>
      <c r="F33" s="8"/>
      <c r="G33" s="8"/>
      <c r="H33" s="8"/>
    </row>
    <row r="34" spans="1:8" ht="15.75" x14ac:dyDescent="0.25">
      <c r="A34" s="10"/>
      <c r="B34" s="10"/>
      <c r="C34" s="8"/>
      <c r="D34" s="8"/>
      <c r="E34" s="8"/>
      <c r="F34" s="8"/>
      <c r="G34" s="8"/>
      <c r="H34" s="8"/>
    </row>
    <row r="35" spans="1:8" ht="15.75" x14ac:dyDescent="0.25">
      <c r="A35" s="10"/>
      <c r="B35" s="10"/>
      <c r="C35" s="8"/>
      <c r="D35" s="8"/>
      <c r="E35" s="8"/>
      <c r="F35" s="8"/>
      <c r="G35" s="8"/>
      <c r="H35" s="8"/>
    </row>
  </sheetData>
  <mergeCells count="56">
    <mergeCell ref="B5:C5"/>
    <mergeCell ref="D5:H5"/>
    <mergeCell ref="I5:K5"/>
    <mergeCell ref="A1:K1"/>
    <mergeCell ref="C2:D2"/>
    <mergeCell ref="I2:J2"/>
    <mergeCell ref="C3:D3"/>
    <mergeCell ref="I3:J3"/>
    <mergeCell ref="D6:E6"/>
    <mergeCell ref="F6:G6"/>
    <mergeCell ref="J6:K6"/>
    <mergeCell ref="D7:E7"/>
    <mergeCell ref="F7:G7"/>
    <mergeCell ref="J7:K7"/>
    <mergeCell ref="D8:E8"/>
    <mergeCell ref="F8:G8"/>
    <mergeCell ref="J8:K8"/>
    <mergeCell ref="D9:E9"/>
    <mergeCell ref="F9:G9"/>
    <mergeCell ref="J9:K9"/>
    <mergeCell ref="D10:E10"/>
    <mergeCell ref="F10:G10"/>
    <mergeCell ref="J10:K10"/>
    <mergeCell ref="D11:E11"/>
    <mergeCell ref="F11:G11"/>
    <mergeCell ref="J11:K11"/>
    <mergeCell ref="D12:E12"/>
    <mergeCell ref="F12:G12"/>
    <mergeCell ref="J12:K12"/>
    <mergeCell ref="D13:E13"/>
    <mergeCell ref="F13:G13"/>
    <mergeCell ref="J13:K13"/>
    <mergeCell ref="D14:E14"/>
    <mergeCell ref="F14:G14"/>
    <mergeCell ref="J14:K14"/>
    <mergeCell ref="D15:E15"/>
    <mergeCell ref="F15:G15"/>
    <mergeCell ref="J15:K15"/>
    <mergeCell ref="D16:E16"/>
    <mergeCell ref="F16:G16"/>
    <mergeCell ref="J16:K16"/>
    <mergeCell ref="D17:E17"/>
    <mergeCell ref="F17:G17"/>
    <mergeCell ref="J17:K17"/>
    <mergeCell ref="D18:E18"/>
    <mergeCell ref="F18:G18"/>
    <mergeCell ref="J18:K18"/>
    <mergeCell ref="D19:E19"/>
    <mergeCell ref="F19:G19"/>
    <mergeCell ref="J19:K19"/>
    <mergeCell ref="D20:E20"/>
    <mergeCell ref="F20:G20"/>
    <mergeCell ref="J20:K20"/>
    <mergeCell ref="D21:E21"/>
    <mergeCell ref="F21:G21"/>
    <mergeCell ref="J21:K21"/>
  </mergeCells>
  <printOptions horizontalCentered="1" verticalCentered="1"/>
  <pageMargins left="0.25" right="0.25" top="0.75" bottom="0.75" header="0.3" footer="0.3"/>
  <pageSetup paperSize="5" scale="89" orientation="landscape" r:id="rId1"/>
  <headerFooter>
    <oddHeader>&amp;L&amp;F&amp;C&amp;A&amp;R&amp;D &amp;T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5"/>
  <sheetViews>
    <sheetView showGridLines="0" topLeftCell="A25" zoomScale="90" zoomScaleNormal="90" workbookViewId="0">
      <selection activeCell="A34" sqref="A34:G63"/>
    </sheetView>
  </sheetViews>
  <sheetFormatPr defaultRowHeight="15" x14ac:dyDescent="0.25"/>
  <cols>
    <col min="1" max="1" width="22" customWidth="1"/>
    <col min="2" max="2" width="14.7109375" customWidth="1"/>
    <col min="3" max="3" width="34.5703125" customWidth="1"/>
    <col min="4" max="4" width="23.28515625" customWidth="1"/>
    <col min="5" max="5" width="10.28515625" customWidth="1"/>
    <col min="6" max="6" width="12.7109375" bestFit="1" customWidth="1"/>
    <col min="7" max="7" width="11.5703125" bestFit="1" customWidth="1"/>
    <col min="8" max="8" width="13.42578125" customWidth="1"/>
    <col min="9" max="9" width="17.42578125" customWidth="1"/>
  </cols>
  <sheetData>
    <row r="1" spans="1:9" ht="18.75" x14ac:dyDescent="0.3">
      <c r="A1" s="20" t="s">
        <v>81</v>
      </c>
      <c r="B1" s="20"/>
      <c r="C1" s="21"/>
      <c r="D1" s="21"/>
      <c r="E1" s="21"/>
      <c r="F1" s="22"/>
      <c r="G1" s="22"/>
      <c r="H1" s="23"/>
      <c r="I1" s="23"/>
    </row>
    <row r="2" spans="1:9" ht="18.75" x14ac:dyDescent="0.3">
      <c r="A2" s="20" t="s">
        <v>97</v>
      </c>
      <c r="B2" s="20"/>
      <c r="C2" s="21"/>
      <c r="D2" s="21"/>
      <c r="E2" s="21"/>
      <c r="F2" s="22"/>
      <c r="G2" s="22"/>
      <c r="H2" s="23"/>
      <c r="I2" s="23"/>
    </row>
    <row r="3" spans="1:9" ht="15.75" x14ac:dyDescent="0.25">
      <c r="A3" s="23"/>
      <c r="B3" s="23"/>
      <c r="C3" s="22"/>
      <c r="D3" s="22"/>
      <c r="E3" s="22"/>
      <c r="F3" s="23"/>
      <c r="G3" s="23"/>
      <c r="H3" s="23"/>
      <c r="I3" s="23"/>
    </row>
    <row r="4" spans="1:9" ht="15.75" x14ac:dyDescent="0.25">
      <c r="A4" s="24" t="s">
        <v>27</v>
      </c>
      <c r="B4" s="24"/>
      <c r="C4" s="24" t="s">
        <v>0</v>
      </c>
      <c r="D4" s="24"/>
      <c r="E4" s="28"/>
      <c r="F4" s="144" t="s">
        <v>136</v>
      </c>
      <c r="G4" s="23"/>
      <c r="I4" s="23"/>
    </row>
    <row r="5" spans="1:9" ht="15.75" x14ac:dyDescent="0.25">
      <c r="A5" s="21">
        <v>1000</v>
      </c>
      <c r="B5" s="21"/>
      <c r="C5" s="23" t="s">
        <v>28</v>
      </c>
      <c r="D5" s="23"/>
      <c r="E5" s="28"/>
      <c r="F5" s="21" t="s">
        <v>73</v>
      </c>
      <c r="G5" s="212" t="s">
        <v>50</v>
      </c>
      <c r="H5" s="212"/>
      <c r="I5" s="23"/>
    </row>
    <row r="6" spans="1:9" ht="15.75" x14ac:dyDescent="0.25">
      <c r="A6" s="21">
        <v>2401</v>
      </c>
      <c r="B6" s="21"/>
      <c r="C6" s="23" t="s">
        <v>29</v>
      </c>
      <c r="D6" s="23"/>
      <c r="E6" s="28"/>
      <c r="F6" s="21" t="s">
        <v>74</v>
      </c>
      <c r="G6" s="117" t="s">
        <v>51</v>
      </c>
      <c r="H6" s="117"/>
      <c r="I6" s="23"/>
    </row>
    <row r="7" spans="1:9" ht="15.75" x14ac:dyDescent="0.25">
      <c r="A7" s="21">
        <v>4801</v>
      </c>
      <c r="B7" s="21"/>
      <c r="C7" s="23" t="s">
        <v>132</v>
      </c>
      <c r="D7" s="23"/>
      <c r="E7" s="28"/>
      <c r="F7" s="21" t="s">
        <v>75</v>
      </c>
      <c r="G7" s="117" t="s">
        <v>52</v>
      </c>
      <c r="H7" s="117"/>
      <c r="I7" s="23"/>
    </row>
    <row r="8" spans="1:9" ht="15.75" x14ac:dyDescent="0.25">
      <c r="A8" s="21">
        <v>4802</v>
      </c>
      <c r="B8" s="21"/>
      <c r="C8" s="23" t="s">
        <v>91</v>
      </c>
      <c r="D8" s="23"/>
      <c r="E8" s="28"/>
      <c r="F8" s="21" t="s">
        <v>76</v>
      </c>
      <c r="G8" s="117" t="s">
        <v>53</v>
      </c>
      <c r="H8" s="117"/>
      <c r="I8" s="23"/>
    </row>
    <row r="9" spans="1:9" ht="15.75" x14ac:dyDescent="0.25">
      <c r="A9" s="21">
        <v>4803</v>
      </c>
      <c r="B9" s="21"/>
      <c r="C9" s="42" t="s">
        <v>128</v>
      </c>
      <c r="D9" s="42"/>
      <c r="E9" s="28"/>
      <c r="F9" s="21"/>
      <c r="G9" s="117" t="s">
        <v>30</v>
      </c>
      <c r="H9" s="117"/>
      <c r="I9" s="23"/>
    </row>
    <row r="10" spans="1:9" ht="15.75" x14ac:dyDescent="0.25">
      <c r="A10" s="21">
        <v>4804</v>
      </c>
      <c r="B10" s="21"/>
      <c r="C10" s="42" t="s">
        <v>127</v>
      </c>
      <c r="D10" s="42"/>
      <c r="E10" s="28"/>
      <c r="F10" s="21" t="s">
        <v>77</v>
      </c>
      <c r="G10" s="117" t="s">
        <v>54</v>
      </c>
      <c r="H10" s="117"/>
      <c r="I10" s="23"/>
    </row>
    <row r="11" spans="1:9" ht="15.75" x14ac:dyDescent="0.25">
      <c r="A11" s="21">
        <v>4805</v>
      </c>
      <c r="B11" s="21"/>
      <c r="C11" s="145" t="s">
        <v>90</v>
      </c>
      <c r="D11" s="145"/>
      <c r="E11" s="28"/>
      <c r="F11" s="21" t="s">
        <v>78</v>
      </c>
      <c r="G11" s="212" t="s">
        <v>79</v>
      </c>
      <c r="H11" s="212"/>
      <c r="I11" s="23"/>
    </row>
    <row r="12" spans="1:9" ht="15.75" x14ac:dyDescent="0.25">
      <c r="A12" s="21">
        <v>5401</v>
      </c>
      <c r="B12" s="21"/>
      <c r="C12" s="42" t="s">
        <v>31</v>
      </c>
      <c r="D12" s="42"/>
      <c r="E12" s="28"/>
      <c r="I12" s="23"/>
    </row>
    <row r="13" spans="1:9" ht="15.75" x14ac:dyDescent="0.25">
      <c r="C13" s="146"/>
      <c r="D13" s="146"/>
      <c r="E13" s="28"/>
      <c r="F13" s="26"/>
      <c r="G13" s="23"/>
      <c r="H13" s="23"/>
      <c r="I13" s="23"/>
    </row>
    <row r="14" spans="1:9" ht="16.5" thickBot="1" x14ac:dyDescent="0.3">
      <c r="A14" s="24" t="s">
        <v>39</v>
      </c>
      <c r="B14" s="24"/>
      <c r="C14" s="42"/>
      <c r="D14" s="42"/>
      <c r="E14" s="23"/>
      <c r="F14" s="23"/>
      <c r="G14" s="29"/>
      <c r="H14" s="23"/>
      <c r="I14" s="23"/>
    </row>
    <row r="15" spans="1:9" ht="15.75" x14ac:dyDescent="0.25">
      <c r="A15" s="101" t="s">
        <v>33</v>
      </c>
      <c r="B15" s="139"/>
      <c r="C15" s="147" t="s">
        <v>56</v>
      </c>
      <c r="D15" s="147"/>
      <c r="E15" s="102" t="s">
        <v>34</v>
      </c>
      <c r="F15" s="102" t="s">
        <v>35</v>
      </c>
      <c r="G15" s="102" t="s">
        <v>36</v>
      </c>
      <c r="H15" s="103" t="s">
        <v>37</v>
      </c>
      <c r="I15" s="23"/>
    </row>
    <row r="16" spans="1:9" ht="15.75" x14ac:dyDescent="0.25">
      <c r="A16" s="76" t="s">
        <v>93</v>
      </c>
      <c r="B16" s="140"/>
      <c r="C16" s="67" t="str">
        <f>+C10</f>
        <v>Auction - Value of Purchased Items (Direct costs)</v>
      </c>
      <c r="D16" s="67"/>
      <c r="E16" s="84">
        <v>4804</v>
      </c>
      <c r="F16" s="83">
        <f>'Auction Summary Report'!F22</f>
        <v>60</v>
      </c>
      <c r="G16" s="83"/>
      <c r="H16" s="90" t="s">
        <v>75</v>
      </c>
      <c r="I16" s="23"/>
    </row>
    <row r="17" spans="1:9" ht="15.75" x14ac:dyDescent="0.25">
      <c r="A17" s="91"/>
      <c r="B17" s="88"/>
      <c r="C17" s="69" t="s">
        <v>28</v>
      </c>
      <c r="D17" s="69"/>
      <c r="E17" s="64">
        <v>1000</v>
      </c>
      <c r="F17" s="88"/>
      <c r="G17" s="87">
        <f>F16</f>
        <v>60</v>
      </c>
      <c r="H17" s="80"/>
      <c r="I17" s="23"/>
    </row>
    <row r="18" spans="1:9" ht="15.75" x14ac:dyDescent="0.25">
      <c r="A18" s="89" t="s">
        <v>55</v>
      </c>
      <c r="B18" s="85"/>
      <c r="C18" s="67" t="s">
        <v>28</v>
      </c>
      <c r="D18" s="67"/>
      <c r="E18" s="84">
        <v>1000</v>
      </c>
      <c r="F18" s="83">
        <f>G19</f>
        <v>885</v>
      </c>
      <c r="G18" s="85"/>
      <c r="H18" s="90"/>
      <c r="I18" s="23"/>
    </row>
    <row r="19" spans="1:9" ht="15.75" x14ac:dyDescent="0.25">
      <c r="A19" s="91"/>
      <c r="B19" s="88"/>
      <c r="C19" s="69" t="str">
        <f>C7</f>
        <v>Auction - Proceeds from successful bids - Monetary Contributions</v>
      </c>
      <c r="D19" s="69"/>
      <c r="E19" s="64">
        <v>4801</v>
      </c>
      <c r="F19" s="88"/>
      <c r="G19" s="87">
        <f>'Auction Summary Report'!J22</f>
        <v>885</v>
      </c>
      <c r="H19" s="80" t="s">
        <v>75</v>
      </c>
      <c r="I19" s="23"/>
    </row>
    <row r="20" spans="1:9" ht="15.75" x14ac:dyDescent="0.25">
      <c r="A20" s="89" t="s">
        <v>38</v>
      </c>
      <c r="B20" s="85"/>
      <c r="C20" s="67" t="str">
        <f>C9</f>
        <v>Auction - Donated Items at retail value (Direct costs)</v>
      </c>
      <c r="D20" s="67"/>
      <c r="E20" s="84">
        <v>4803</v>
      </c>
      <c r="F20" s="83">
        <f>'Auction Summary Report'!D22</f>
        <v>860</v>
      </c>
      <c r="G20" s="85"/>
      <c r="H20" s="90" t="s">
        <v>75</v>
      </c>
      <c r="I20" s="23"/>
    </row>
    <row r="21" spans="1:9" ht="15.75" x14ac:dyDescent="0.25">
      <c r="A21" s="91"/>
      <c r="B21" s="88"/>
      <c r="C21" s="87" t="str">
        <f>C8</f>
        <v>Auction - Donated Items - P&amp;S Contributions</v>
      </c>
      <c r="D21" s="87"/>
      <c r="E21" s="64">
        <f>A8</f>
        <v>4802</v>
      </c>
      <c r="F21" s="88"/>
      <c r="G21" s="87">
        <f>F20</f>
        <v>860</v>
      </c>
      <c r="H21" s="80"/>
      <c r="I21" s="23"/>
    </row>
    <row r="22" spans="1:9" ht="15.75" x14ac:dyDescent="0.25">
      <c r="A22" s="89" t="s">
        <v>49</v>
      </c>
      <c r="B22" s="85"/>
      <c r="C22" s="83" t="s">
        <v>41</v>
      </c>
      <c r="D22" s="83"/>
      <c r="E22" s="84">
        <v>5401</v>
      </c>
      <c r="F22" s="83">
        <f>'Auction Summary Report'!J28</f>
        <v>618.75</v>
      </c>
      <c r="G22" s="83"/>
      <c r="H22" s="90" t="s">
        <v>75</v>
      </c>
      <c r="I22" s="23"/>
    </row>
    <row r="23" spans="1:9" ht="16.5" thickBot="1" x14ac:dyDescent="0.3">
      <c r="A23" s="92"/>
      <c r="B23" s="141"/>
      <c r="C23" s="93" t="str">
        <f>C6</f>
        <v>RDA #01 Funds on Deposit</v>
      </c>
      <c r="D23" s="93"/>
      <c r="E23" s="94">
        <f>A6</f>
        <v>2401</v>
      </c>
      <c r="F23" s="93"/>
      <c r="G23" s="93">
        <f>F22</f>
        <v>618.75</v>
      </c>
      <c r="H23" s="95"/>
      <c r="I23" s="23"/>
    </row>
    <row r="24" spans="1:9" ht="15.75" x14ac:dyDescent="0.25">
      <c r="A24" s="42"/>
      <c r="B24" s="42"/>
      <c r="C24" s="39"/>
      <c r="D24" s="39"/>
      <c r="E24" s="40"/>
      <c r="F24" s="42"/>
      <c r="G24" s="39"/>
      <c r="H24" s="23"/>
      <c r="I24" s="23"/>
    </row>
    <row r="25" spans="1:9" ht="15.75" x14ac:dyDescent="0.25">
      <c r="A25" s="24" t="s">
        <v>48</v>
      </c>
      <c r="B25" s="24"/>
      <c r="C25" s="22"/>
      <c r="D25" s="22"/>
      <c r="E25" s="22"/>
      <c r="F25" s="25" t="s">
        <v>44</v>
      </c>
      <c r="G25" s="25" t="s">
        <v>45</v>
      </c>
      <c r="H25" s="23"/>
      <c r="I25" s="23"/>
    </row>
    <row r="26" spans="1:9" ht="15.75" x14ac:dyDescent="0.25">
      <c r="A26" t="str">
        <f>A16</f>
        <v>Purchase of auction items</v>
      </c>
      <c r="C26" s="23"/>
      <c r="D26" s="23"/>
      <c r="E26" s="22"/>
      <c r="F26" s="31"/>
      <c r="G26" s="31">
        <f>G17</f>
        <v>60</v>
      </c>
      <c r="H26" s="23"/>
      <c r="I26" s="23"/>
    </row>
    <row r="27" spans="1:9" ht="15.75" x14ac:dyDescent="0.25">
      <c r="A27" s="23" t="s">
        <v>55</v>
      </c>
      <c r="B27" s="23"/>
      <c r="C27" s="22"/>
      <c r="D27" s="22"/>
      <c r="E27" s="22"/>
      <c r="F27" s="22">
        <f>F18</f>
        <v>885</v>
      </c>
      <c r="G27" s="23"/>
      <c r="H27" s="23"/>
      <c r="I27" s="23"/>
    </row>
    <row r="28" spans="1:9" ht="15.75" x14ac:dyDescent="0.25">
      <c r="A28" s="23" t="str">
        <f>A22</f>
        <v>Allocate share of contributions</v>
      </c>
      <c r="B28" s="23"/>
      <c r="C28" s="22"/>
      <c r="D28" s="22"/>
      <c r="E28" s="22"/>
      <c r="F28" s="22"/>
      <c r="G28" s="22">
        <f>G23</f>
        <v>618.75</v>
      </c>
      <c r="H28" s="23"/>
      <c r="I28" s="23"/>
    </row>
    <row r="29" spans="1:9" ht="15.75" x14ac:dyDescent="0.25">
      <c r="A29" s="32" t="s">
        <v>46</v>
      </c>
      <c r="B29" s="32"/>
      <c r="C29" s="27"/>
      <c r="D29" s="27"/>
      <c r="E29" s="27"/>
      <c r="F29" s="27">
        <f>SUM(F26:F28)</f>
        <v>885</v>
      </c>
      <c r="G29" s="27">
        <f>SUM(G26:G28)</f>
        <v>678.75</v>
      </c>
      <c r="H29" s="23"/>
      <c r="I29" s="23"/>
    </row>
    <row r="30" spans="1:9" ht="16.5" thickBot="1" x14ac:dyDescent="0.3">
      <c r="A30" s="33" t="s">
        <v>47</v>
      </c>
      <c r="B30" s="33"/>
      <c r="C30" s="30"/>
      <c r="D30" s="30"/>
      <c r="E30" s="30"/>
      <c r="F30" s="30">
        <f>F29-G29</f>
        <v>206.25</v>
      </c>
      <c r="G30" s="22"/>
      <c r="H30" s="23"/>
      <c r="I30" s="23"/>
    </row>
    <row r="31" spans="1:9" ht="16.5" thickTop="1" x14ac:dyDescent="0.25">
      <c r="A31" s="21"/>
      <c r="B31" s="21"/>
      <c r="C31" s="23"/>
      <c r="D31" s="23"/>
      <c r="E31" s="28"/>
      <c r="F31" s="26"/>
      <c r="G31" s="26"/>
      <c r="H31" s="23"/>
      <c r="I31" s="23"/>
    </row>
    <row r="34" spans="1:9" ht="15.75" x14ac:dyDescent="0.25">
      <c r="A34" s="148" t="s">
        <v>134</v>
      </c>
      <c r="B34" s="148"/>
      <c r="C34" s="146"/>
      <c r="D34" s="146"/>
      <c r="E34" s="146"/>
      <c r="F34" s="149"/>
      <c r="G34" s="149"/>
      <c r="H34" s="135"/>
      <c r="I34" s="135"/>
    </row>
    <row r="35" spans="1:9" ht="39" x14ac:dyDescent="0.25">
      <c r="A35" s="149"/>
      <c r="B35" s="149"/>
      <c r="C35" s="149"/>
      <c r="D35" s="150" t="s">
        <v>102</v>
      </c>
      <c r="E35" s="150" t="s">
        <v>103</v>
      </c>
      <c r="F35" s="151" t="s">
        <v>104</v>
      </c>
      <c r="G35" s="152" t="s">
        <v>105</v>
      </c>
    </row>
    <row r="36" spans="1:9" x14ac:dyDescent="0.25">
      <c r="A36" s="146"/>
      <c r="B36" s="146"/>
      <c r="C36" s="153" t="s">
        <v>106</v>
      </c>
      <c r="D36" s="146"/>
      <c r="E36" s="149"/>
      <c r="F36" s="154"/>
      <c r="G36" s="155"/>
    </row>
    <row r="37" spans="1:9" x14ac:dyDescent="0.25">
      <c r="A37" s="156" t="s">
        <v>107</v>
      </c>
      <c r="B37" s="156"/>
      <c r="C37" s="157"/>
      <c r="D37" s="155"/>
      <c r="E37" s="155"/>
      <c r="F37" s="158" t="s">
        <v>108</v>
      </c>
      <c r="G37" s="159" t="s">
        <v>108</v>
      </c>
    </row>
    <row r="38" spans="1:9" x14ac:dyDescent="0.25">
      <c r="A38" s="160" t="s">
        <v>137</v>
      </c>
      <c r="B38" s="160"/>
      <c r="C38" s="161" t="s">
        <v>109</v>
      </c>
      <c r="D38" s="158">
        <v>0</v>
      </c>
      <c r="E38" s="158">
        <v>0</v>
      </c>
      <c r="F38" s="158">
        <v>0</v>
      </c>
      <c r="G38" s="158">
        <f>SUM(D38:F38)</f>
        <v>0</v>
      </c>
    </row>
    <row r="39" spans="1:9" x14ac:dyDescent="0.25">
      <c r="A39" s="160" t="s">
        <v>110</v>
      </c>
      <c r="B39" s="160"/>
      <c r="C39" s="161" t="s">
        <v>109</v>
      </c>
      <c r="D39" s="158">
        <v>0</v>
      </c>
      <c r="E39" s="158">
        <v>0</v>
      </c>
      <c r="F39" s="158">
        <v>0</v>
      </c>
      <c r="G39" s="158">
        <f t="shared" ref="G39:G40" si="0">SUM(D39:F39)</f>
        <v>0</v>
      </c>
    </row>
    <row r="40" spans="1:9" x14ac:dyDescent="0.25">
      <c r="A40" s="160" t="s">
        <v>111</v>
      </c>
      <c r="B40" s="160"/>
      <c r="C40" s="161" t="s">
        <v>109</v>
      </c>
      <c r="D40" s="158">
        <v>0</v>
      </c>
      <c r="E40" s="158">
        <v>0</v>
      </c>
      <c r="F40" s="158">
        <v>0</v>
      </c>
      <c r="G40" s="158">
        <f t="shared" si="0"/>
        <v>0</v>
      </c>
    </row>
    <row r="41" spans="1:9" x14ac:dyDescent="0.25">
      <c r="A41" s="160" t="s">
        <v>112</v>
      </c>
      <c r="B41" s="160"/>
      <c r="C41" s="157"/>
      <c r="D41" s="162">
        <f>SUM(D38:D40)</f>
        <v>0</v>
      </c>
      <c r="E41" s="162">
        <f t="shared" ref="E41:G41" si="1">SUM(E38:E40)</f>
        <v>0</v>
      </c>
      <c r="F41" s="162">
        <f t="shared" si="1"/>
        <v>0</v>
      </c>
      <c r="G41" s="162">
        <f t="shared" si="1"/>
        <v>0</v>
      </c>
    </row>
    <row r="42" spans="1:9" x14ac:dyDescent="0.25">
      <c r="A42" s="156" t="s">
        <v>92</v>
      </c>
      <c r="B42" s="156"/>
      <c r="C42" s="157"/>
      <c r="D42" s="155"/>
      <c r="E42" s="155"/>
      <c r="F42" s="149"/>
      <c r="G42" s="149"/>
    </row>
    <row r="43" spans="1:9" x14ac:dyDescent="0.25">
      <c r="A43" s="160" t="s">
        <v>113</v>
      </c>
      <c r="B43" s="160"/>
      <c r="C43" s="161" t="s">
        <v>109</v>
      </c>
      <c r="D43" s="158">
        <v>885</v>
      </c>
      <c r="E43" s="158">
        <v>0</v>
      </c>
      <c r="F43" s="158">
        <v>-60</v>
      </c>
      <c r="G43" s="159">
        <f>SUM(D43:F43)</f>
        <v>825</v>
      </c>
    </row>
    <row r="44" spans="1:9" x14ac:dyDescent="0.25">
      <c r="A44" s="160" t="s">
        <v>111</v>
      </c>
      <c r="B44" s="160"/>
      <c r="C44" s="161" t="s">
        <v>109</v>
      </c>
      <c r="D44" s="158">
        <v>0</v>
      </c>
      <c r="E44" s="158">
        <v>860</v>
      </c>
      <c r="F44" s="158">
        <v>-860</v>
      </c>
      <c r="G44" s="159">
        <f>SUM(D44:F44)</f>
        <v>0</v>
      </c>
    </row>
    <row r="45" spans="1:9" x14ac:dyDescent="0.25">
      <c r="A45" s="160" t="s">
        <v>112</v>
      </c>
      <c r="B45" s="160"/>
      <c r="C45" s="157"/>
      <c r="D45" s="162">
        <f>SUM(D43:D44)</f>
        <v>885</v>
      </c>
      <c r="E45" s="162">
        <f t="shared" ref="E45:F45" si="2">SUM(E43:E44)</f>
        <v>860</v>
      </c>
      <c r="F45" s="162">
        <f t="shared" si="2"/>
        <v>-920</v>
      </c>
      <c r="G45" s="162">
        <f>SUM(G43:G44)</f>
        <v>825</v>
      </c>
    </row>
    <row r="46" spans="1:9" ht="15.75" thickBot="1" x14ac:dyDescent="0.3">
      <c r="A46" s="156" t="s">
        <v>114</v>
      </c>
      <c r="B46" s="156"/>
      <c r="C46" s="157"/>
      <c r="D46" s="163">
        <f>D36+D41+D45</f>
        <v>885</v>
      </c>
      <c r="E46" s="163">
        <f>E36+E41+E45</f>
        <v>860</v>
      </c>
      <c r="F46" s="163">
        <f>+F41+F45</f>
        <v>-920</v>
      </c>
      <c r="G46" s="163">
        <f>SUM(D46:F46)</f>
        <v>825</v>
      </c>
    </row>
    <row r="47" spans="1:9" x14ac:dyDescent="0.25">
      <c r="A47" s="156" t="s">
        <v>115</v>
      </c>
      <c r="B47" s="156"/>
      <c r="C47" s="157"/>
      <c r="D47" s="164"/>
      <c r="E47" s="164"/>
      <c r="F47" s="164"/>
      <c r="G47" s="164"/>
    </row>
    <row r="48" spans="1:9" x14ac:dyDescent="0.25">
      <c r="A48" s="156" t="s">
        <v>116</v>
      </c>
      <c r="B48" s="156"/>
      <c r="C48" s="157">
        <v>1</v>
      </c>
      <c r="D48" s="165">
        <v>885</v>
      </c>
      <c r="E48" s="165">
        <v>860</v>
      </c>
      <c r="F48" s="164"/>
      <c r="G48" s="164"/>
    </row>
    <row r="49" spans="1:7" x14ac:dyDescent="0.25">
      <c r="A49" s="156" t="s">
        <v>117</v>
      </c>
      <c r="B49" s="156"/>
      <c r="C49" s="157">
        <v>2</v>
      </c>
      <c r="D49" s="165">
        <v>0</v>
      </c>
      <c r="E49" s="165">
        <v>0</v>
      </c>
      <c r="F49" s="164"/>
      <c r="G49" s="164"/>
    </row>
    <row r="50" spans="1:7" ht="15.75" thickBot="1" x14ac:dyDescent="0.3">
      <c r="A50" s="156"/>
      <c r="B50" s="156"/>
      <c r="C50" s="157"/>
      <c r="D50" s="163">
        <f>SUM(D48:D49)</f>
        <v>885</v>
      </c>
      <c r="E50" s="163">
        <f>SUM(E48:E49)</f>
        <v>860</v>
      </c>
      <c r="F50" s="166"/>
      <c r="G50" s="155"/>
    </row>
    <row r="51" spans="1:7" x14ac:dyDescent="0.25">
      <c r="A51" s="167"/>
      <c r="B51" s="167"/>
      <c r="C51" s="157"/>
      <c r="D51" s="165">
        <f>D46-D50</f>
        <v>0</v>
      </c>
      <c r="E51" s="165">
        <f>E46-E50</f>
        <v>0</v>
      </c>
      <c r="F51" s="149"/>
      <c r="G51" s="155"/>
    </row>
    <row r="52" spans="1:7" x14ac:dyDescent="0.25">
      <c r="A52" s="167"/>
      <c r="B52" s="167"/>
      <c r="C52" s="157"/>
      <c r="D52" s="165"/>
      <c r="E52" s="165"/>
      <c r="F52" s="168" t="s">
        <v>104</v>
      </c>
      <c r="G52" s="155"/>
    </row>
    <row r="53" spans="1:7" x14ac:dyDescent="0.25">
      <c r="A53" s="169" t="s">
        <v>118</v>
      </c>
      <c r="B53" s="169"/>
      <c r="C53" s="157"/>
      <c r="D53" s="170" t="s">
        <v>102</v>
      </c>
      <c r="E53" s="149"/>
      <c r="F53" s="149"/>
      <c r="G53" s="149"/>
    </row>
    <row r="54" spans="1:7" x14ac:dyDescent="0.25">
      <c r="A54" s="160" t="s">
        <v>119</v>
      </c>
      <c r="B54" s="160"/>
      <c r="C54" s="157">
        <v>3</v>
      </c>
      <c r="D54" s="171">
        <v>0</v>
      </c>
      <c r="E54" s="172" t="s">
        <v>109</v>
      </c>
      <c r="F54" s="158">
        <v>0</v>
      </c>
      <c r="G54" s="171">
        <f>+D54-F54</f>
        <v>0</v>
      </c>
    </row>
    <row r="55" spans="1:7" x14ac:dyDescent="0.25">
      <c r="A55" s="160" t="s">
        <v>120</v>
      </c>
      <c r="B55" s="160"/>
      <c r="C55" s="157">
        <v>4</v>
      </c>
      <c r="D55" s="171">
        <v>0</v>
      </c>
      <c r="E55" s="172" t="s">
        <v>109</v>
      </c>
      <c r="F55" s="158">
        <v>0</v>
      </c>
      <c r="G55" s="171">
        <f t="shared" ref="G55:G57" si="3">SUM(D55:F55)</f>
        <v>0</v>
      </c>
    </row>
    <row r="56" spans="1:7" x14ac:dyDescent="0.25">
      <c r="A56" s="160" t="s">
        <v>121</v>
      </c>
      <c r="B56" s="160"/>
      <c r="C56" s="157">
        <v>5</v>
      </c>
      <c r="D56" s="171">
        <v>0</v>
      </c>
      <c r="E56" s="172" t="s">
        <v>109</v>
      </c>
      <c r="F56" s="158">
        <v>0</v>
      </c>
      <c r="G56" s="171">
        <f t="shared" si="3"/>
        <v>0</v>
      </c>
    </row>
    <row r="57" spans="1:7" x14ac:dyDescent="0.25">
      <c r="A57" s="160" t="s">
        <v>122</v>
      </c>
      <c r="B57" s="160"/>
      <c r="C57" s="157">
        <v>6</v>
      </c>
      <c r="D57" s="171">
        <v>0</v>
      </c>
      <c r="E57" s="172" t="s">
        <v>109</v>
      </c>
      <c r="F57" s="158">
        <v>0</v>
      </c>
      <c r="G57" s="171">
        <f t="shared" si="3"/>
        <v>0</v>
      </c>
    </row>
    <row r="58" spans="1:7" ht="15.75" thickBot="1" x14ac:dyDescent="0.3">
      <c r="A58" s="156" t="s">
        <v>123</v>
      </c>
      <c r="B58" s="156"/>
      <c r="C58" s="157"/>
      <c r="D58" s="173">
        <f>SUM(D54:D57)</f>
        <v>0</v>
      </c>
      <c r="E58" s="172" t="s">
        <v>109</v>
      </c>
      <c r="F58" s="173">
        <f>SUM(F54:F57)</f>
        <v>0</v>
      </c>
      <c r="G58" s="173">
        <f>SUM(G54:G57)</f>
        <v>0</v>
      </c>
    </row>
    <row r="59" spans="1:7" x14ac:dyDescent="0.25">
      <c r="A59" s="156"/>
      <c r="B59" s="156"/>
      <c r="C59" s="157"/>
      <c r="D59" s="171"/>
      <c r="E59" s="172"/>
      <c r="F59" s="171"/>
      <c r="G59" s="171"/>
    </row>
    <row r="60" spans="1:7" x14ac:dyDescent="0.25">
      <c r="A60" s="160" t="s">
        <v>124</v>
      </c>
      <c r="B60" s="160"/>
      <c r="C60" s="157"/>
      <c r="D60" s="166"/>
      <c r="E60" s="154"/>
      <c r="F60" s="174"/>
      <c r="G60" s="171">
        <f>G46+G58</f>
        <v>825</v>
      </c>
    </row>
    <row r="61" spans="1:7" x14ac:dyDescent="0.25">
      <c r="A61" s="160"/>
      <c r="B61" s="160"/>
      <c r="C61" s="157"/>
      <c r="D61" s="166"/>
      <c r="E61" s="154"/>
      <c r="F61" s="174"/>
      <c r="G61" s="171"/>
    </row>
    <row r="62" spans="1:7" x14ac:dyDescent="0.25">
      <c r="A62" s="160" t="s">
        <v>125</v>
      </c>
      <c r="B62" s="160"/>
      <c r="C62" s="157">
        <v>7</v>
      </c>
      <c r="D62" s="175"/>
      <c r="E62" s="175"/>
      <c r="F62" s="166"/>
      <c r="G62" s="159">
        <v>618.75</v>
      </c>
    </row>
    <row r="63" spans="1:7" ht="15.75" thickBot="1" x14ac:dyDescent="0.3">
      <c r="A63" s="160" t="s">
        <v>126</v>
      </c>
      <c r="B63" s="160"/>
      <c r="C63" s="157"/>
      <c r="D63" s="175"/>
      <c r="E63" s="175"/>
      <c r="F63" s="175"/>
      <c r="G63" s="176">
        <f>+G60-G62</f>
        <v>206.25</v>
      </c>
    </row>
    <row r="64" spans="1:7" x14ac:dyDescent="0.25">
      <c r="A64" s="137"/>
      <c r="B64" s="137"/>
      <c r="C64" s="136"/>
      <c r="D64" s="138"/>
      <c r="E64" s="138"/>
      <c r="F64" s="135"/>
      <c r="G64" s="135"/>
    </row>
    <row r="65" spans="5:7" x14ac:dyDescent="0.25">
      <c r="E65" s="135"/>
      <c r="F65" s="135"/>
      <c r="G65" s="135"/>
    </row>
  </sheetData>
  <mergeCells count="2">
    <mergeCell ref="G5:H5"/>
    <mergeCell ref="G11:H11"/>
  </mergeCells>
  <pageMargins left="0.7" right="0.7" top="0.75" bottom="0.75" header="0.3" footer="0.3"/>
  <pageSetup scale="63" fitToHeight="0" orientation="portrait" r:id="rId1"/>
  <headerFooter>
    <oddHeader>&amp;L&amp;F&amp;C&amp;A&amp;R&amp;T &amp;D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80"/>
  <sheetViews>
    <sheetView showGridLines="0" topLeftCell="A43" zoomScaleNormal="100" workbookViewId="0">
      <selection activeCell="C60" sqref="C60"/>
    </sheetView>
  </sheetViews>
  <sheetFormatPr defaultRowHeight="15" x14ac:dyDescent="0.25"/>
  <cols>
    <col min="1" max="1" width="23.42578125" customWidth="1"/>
    <col min="2" max="2" width="17" customWidth="1"/>
    <col min="3" max="3" width="44.85546875" customWidth="1"/>
    <col min="4" max="4" width="15.140625" customWidth="1"/>
    <col min="5" max="5" width="12.28515625" bestFit="1" customWidth="1"/>
    <col min="6" max="6" width="12.7109375" bestFit="1" customWidth="1"/>
    <col min="7" max="7" width="11.5703125" bestFit="1" customWidth="1"/>
    <col min="8" max="8" width="13.42578125" customWidth="1"/>
    <col min="9" max="9" width="12.5703125" customWidth="1"/>
  </cols>
  <sheetData>
    <row r="1" spans="1:9" ht="18.75" x14ac:dyDescent="0.3">
      <c r="A1" s="20" t="s">
        <v>81</v>
      </c>
      <c r="B1" s="20"/>
      <c r="C1" s="21"/>
      <c r="D1" s="21"/>
      <c r="E1" s="21"/>
      <c r="F1" s="22"/>
      <c r="G1" s="22"/>
      <c r="H1" s="23"/>
      <c r="I1" s="23"/>
    </row>
    <row r="2" spans="1:9" ht="18.75" x14ac:dyDescent="0.3">
      <c r="A2" s="20" t="s">
        <v>98</v>
      </c>
      <c r="B2" s="20"/>
      <c r="C2" s="21"/>
      <c r="D2" s="21"/>
      <c r="E2" s="21"/>
      <c r="F2" s="22"/>
      <c r="G2" s="22"/>
      <c r="H2" s="23"/>
      <c r="I2" s="23"/>
    </row>
    <row r="3" spans="1:9" ht="15.75" x14ac:dyDescent="0.25">
      <c r="A3" s="23"/>
      <c r="B3" s="23"/>
      <c r="C3" s="22"/>
      <c r="D3" s="22"/>
      <c r="E3" s="22"/>
      <c r="F3" s="23"/>
      <c r="G3" s="23"/>
      <c r="H3" s="23"/>
      <c r="I3" s="23"/>
    </row>
    <row r="4" spans="1:9" ht="15.75" x14ac:dyDescent="0.25">
      <c r="A4" s="24" t="s">
        <v>27</v>
      </c>
      <c r="B4" s="24"/>
      <c r="C4" s="24" t="s">
        <v>0</v>
      </c>
      <c r="D4" s="24"/>
      <c r="E4" s="28"/>
      <c r="F4" s="24" t="s">
        <v>135</v>
      </c>
      <c r="G4" s="23"/>
      <c r="I4" s="23"/>
    </row>
    <row r="5" spans="1:9" ht="15.75" x14ac:dyDescent="0.25">
      <c r="A5" s="21">
        <v>1000</v>
      </c>
      <c r="B5" s="21"/>
      <c r="C5" s="23" t="s">
        <v>28</v>
      </c>
      <c r="D5" s="23"/>
      <c r="E5" s="28"/>
      <c r="F5" s="21" t="s">
        <v>73</v>
      </c>
      <c r="G5" s="212" t="s">
        <v>50</v>
      </c>
      <c r="H5" s="212"/>
      <c r="I5" s="23"/>
    </row>
    <row r="6" spans="1:9" ht="15.75" x14ac:dyDescent="0.25">
      <c r="A6" s="21">
        <v>2401</v>
      </c>
      <c r="B6" s="21"/>
      <c r="C6" s="23" t="s">
        <v>29</v>
      </c>
      <c r="D6" s="23"/>
      <c r="E6" s="28"/>
      <c r="F6" s="21" t="s">
        <v>74</v>
      </c>
      <c r="G6" s="110" t="s">
        <v>51</v>
      </c>
      <c r="H6" s="110"/>
      <c r="I6" s="23"/>
    </row>
    <row r="7" spans="1:9" ht="15.75" x14ac:dyDescent="0.25">
      <c r="A7" s="21">
        <v>4801</v>
      </c>
      <c r="B7" s="21"/>
      <c r="C7" s="42" t="s">
        <v>132</v>
      </c>
      <c r="D7" s="42"/>
      <c r="E7" s="28"/>
      <c r="F7" s="21" t="s">
        <v>75</v>
      </c>
      <c r="G7" s="110" t="s">
        <v>52</v>
      </c>
      <c r="H7" s="110"/>
      <c r="I7" s="23"/>
    </row>
    <row r="8" spans="1:9" ht="15.75" x14ac:dyDescent="0.25">
      <c r="A8" s="21">
        <v>4802</v>
      </c>
      <c r="B8" s="21"/>
      <c r="C8" s="42" t="s">
        <v>91</v>
      </c>
      <c r="D8" s="42"/>
      <c r="E8" s="28"/>
      <c r="F8" s="21" t="s">
        <v>76</v>
      </c>
      <c r="G8" s="110" t="s">
        <v>53</v>
      </c>
      <c r="H8" s="110"/>
      <c r="I8" s="23"/>
    </row>
    <row r="9" spans="1:9" ht="15.75" x14ac:dyDescent="0.25">
      <c r="A9" s="21">
        <v>4803</v>
      </c>
      <c r="B9" s="21"/>
      <c r="C9" s="42" t="s">
        <v>128</v>
      </c>
      <c r="D9" s="42"/>
      <c r="E9" s="28"/>
      <c r="F9" s="21"/>
      <c r="G9" s="110" t="s">
        <v>30</v>
      </c>
      <c r="H9" s="110"/>
      <c r="I9" s="23"/>
    </row>
    <row r="10" spans="1:9" ht="15.75" x14ac:dyDescent="0.25">
      <c r="A10" s="21">
        <v>4804</v>
      </c>
      <c r="B10" s="21"/>
      <c r="C10" s="42" t="s">
        <v>127</v>
      </c>
      <c r="D10" s="42"/>
      <c r="E10" s="28"/>
      <c r="F10" s="21" t="s">
        <v>77</v>
      </c>
      <c r="G10" s="110" t="s">
        <v>54</v>
      </c>
      <c r="H10" s="110"/>
      <c r="I10" s="23"/>
    </row>
    <row r="11" spans="1:9" ht="15.75" x14ac:dyDescent="0.25">
      <c r="A11" s="21">
        <v>4805</v>
      </c>
      <c r="B11" s="21"/>
      <c r="C11" s="145" t="s">
        <v>90</v>
      </c>
      <c r="D11" s="145"/>
      <c r="E11" s="28"/>
      <c r="F11" s="21" t="s">
        <v>78</v>
      </c>
      <c r="G11" s="212" t="s">
        <v>79</v>
      </c>
      <c r="H11" s="212"/>
      <c r="I11" s="23"/>
    </row>
    <row r="12" spans="1:9" ht="15.75" x14ac:dyDescent="0.25">
      <c r="A12" s="21">
        <v>5401</v>
      </c>
      <c r="B12" s="21"/>
      <c r="C12" s="42" t="s">
        <v>31</v>
      </c>
      <c r="D12" s="42"/>
      <c r="E12" s="28"/>
      <c r="I12" s="23"/>
    </row>
    <row r="13" spans="1:9" ht="15.75" x14ac:dyDescent="0.25">
      <c r="C13" s="146"/>
      <c r="D13" s="146"/>
      <c r="E13" s="28"/>
      <c r="F13" s="26"/>
      <c r="G13" s="23"/>
      <c r="H13" s="23"/>
      <c r="I13" s="23"/>
    </row>
    <row r="14" spans="1:9" ht="15.75" x14ac:dyDescent="0.25">
      <c r="A14" s="34"/>
      <c r="B14" s="34"/>
      <c r="C14" s="41"/>
      <c r="D14" s="41"/>
      <c r="E14" s="65"/>
      <c r="F14" s="66"/>
      <c r="G14" s="41"/>
      <c r="H14" s="128"/>
      <c r="I14" s="23"/>
    </row>
    <row r="15" spans="1:9" ht="16.5" thickBot="1" x14ac:dyDescent="0.3">
      <c r="A15" s="24" t="s">
        <v>39</v>
      </c>
      <c r="B15" s="24"/>
      <c r="C15" s="42"/>
      <c r="D15" s="42"/>
      <c r="E15" s="23"/>
      <c r="F15" s="23"/>
      <c r="G15" s="29"/>
      <c r="H15" s="23"/>
      <c r="I15" s="23"/>
    </row>
    <row r="16" spans="1:9" ht="15.75" x14ac:dyDescent="0.25">
      <c r="A16" s="101" t="s">
        <v>33</v>
      </c>
      <c r="B16" s="139"/>
      <c r="C16" s="147" t="s">
        <v>56</v>
      </c>
      <c r="D16" s="147"/>
      <c r="E16" s="102" t="s">
        <v>34</v>
      </c>
      <c r="F16" s="102" t="s">
        <v>35</v>
      </c>
      <c r="G16" s="102" t="s">
        <v>36</v>
      </c>
      <c r="H16" s="103" t="s">
        <v>37</v>
      </c>
      <c r="I16" s="23"/>
    </row>
    <row r="17" spans="1:9" ht="15.75" x14ac:dyDescent="0.25">
      <c r="A17" s="105" t="s">
        <v>94</v>
      </c>
      <c r="B17" s="142"/>
      <c r="C17" s="67" t="str">
        <f>+C10</f>
        <v>Auction - Value of Purchased Items (Direct costs)</v>
      </c>
      <c r="D17" s="67"/>
      <c r="E17" s="84">
        <v>4804</v>
      </c>
      <c r="F17" s="83">
        <f>'Auction Summary Report'!F22</f>
        <v>60</v>
      </c>
      <c r="G17" s="83"/>
      <c r="H17" s="90" t="s">
        <v>75</v>
      </c>
      <c r="I17" s="23"/>
    </row>
    <row r="18" spans="1:9" ht="15.75" x14ac:dyDescent="0.25">
      <c r="A18" s="91"/>
      <c r="B18" s="88"/>
      <c r="C18" s="69" t="s">
        <v>28</v>
      </c>
      <c r="D18" s="69"/>
      <c r="E18" s="64">
        <v>1000</v>
      </c>
      <c r="F18" s="88"/>
      <c r="G18" s="87">
        <f>F17</f>
        <v>60</v>
      </c>
      <c r="H18" s="80"/>
      <c r="I18" s="23"/>
    </row>
    <row r="19" spans="1:9" ht="15.75" x14ac:dyDescent="0.25">
      <c r="A19" s="89" t="s">
        <v>55</v>
      </c>
      <c r="B19" s="85"/>
      <c r="C19" s="67" t="s">
        <v>28</v>
      </c>
      <c r="D19" s="67"/>
      <c r="E19" s="84">
        <v>1000</v>
      </c>
      <c r="F19" s="83">
        <f>G20</f>
        <v>885</v>
      </c>
      <c r="G19" s="85"/>
      <c r="H19" s="90"/>
      <c r="I19" s="23"/>
    </row>
    <row r="20" spans="1:9" ht="15.75" x14ac:dyDescent="0.25">
      <c r="A20" s="91"/>
      <c r="B20" s="88"/>
      <c r="C20" s="69" t="str">
        <f>C7</f>
        <v>Auction - Proceeds from successful bids - Monetary Contributions</v>
      </c>
      <c r="D20" s="69"/>
      <c r="E20" s="64">
        <v>4801</v>
      </c>
      <c r="F20" s="88"/>
      <c r="G20" s="87">
        <f>'Auction Summary Report'!J22</f>
        <v>885</v>
      </c>
      <c r="H20" s="80" t="s">
        <v>75</v>
      </c>
      <c r="I20" s="23"/>
    </row>
    <row r="21" spans="1:9" ht="15.75" x14ac:dyDescent="0.25">
      <c r="A21" s="89" t="s">
        <v>38</v>
      </c>
      <c r="B21" s="85"/>
      <c r="C21" s="67" t="str">
        <f>C9</f>
        <v>Auction - Donated Items at retail value (Direct costs)</v>
      </c>
      <c r="D21" s="67"/>
      <c r="E21" s="84">
        <v>4803</v>
      </c>
      <c r="F21" s="83">
        <f>'Auction Summary Report'!D22</f>
        <v>860</v>
      </c>
      <c r="G21" s="85"/>
      <c r="H21" s="90" t="s">
        <v>75</v>
      </c>
      <c r="I21" s="23"/>
    </row>
    <row r="22" spans="1:9" ht="15.75" x14ac:dyDescent="0.25">
      <c r="A22" s="91"/>
      <c r="B22" s="88"/>
      <c r="C22" s="69" t="str">
        <f>C8</f>
        <v>Auction - Donated Items - P&amp;S Contributions</v>
      </c>
      <c r="D22" s="69"/>
      <c r="E22" s="64">
        <f>A8</f>
        <v>4802</v>
      </c>
      <c r="F22" s="88"/>
      <c r="G22" s="87">
        <f>F21</f>
        <v>860</v>
      </c>
      <c r="H22" s="80"/>
      <c r="I22" s="23"/>
    </row>
    <row r="23" spans="1:9" ht="15.75" x14ac:dyDescent="0.25">
      <c r="A23" s="89" t="s">
        <v>40</v>
      </c>
      <c r="B23" s="85"/>
      <c r="C23" s="83" t="s">
        <v>41</v>
      </c>
      <c r="D23" s="83"/>
      <c r="E23" s="84">
        <v>5401</v>
      </c>
      <c r="F23" s="83">
        <f>'Auction Summary Report'!J28</f>
        <v>618.75</v>
      </c>
      <c r="G23" s="83"/>
      <c r="H23" s="90" t="s">
        <v>75</v>
      </c>
      <c r="I23" s="23"/>
    </row>
    <row r="24" spans="1:9" ht="16.5" thickBot="1" x14ac:dyDescent="0.3">
      <c r="A24" s="92"/>
      <c r="B24" s="141"/>
      <c r="C24" s="93" t="s">
        <v>28</v>
      </c>
      <c r="D24" s="93"/>
      <c r="E24" s="94">
        <v>1000</v>
      </c>
      <c r="F24" s="93"/>
      <c r="G24" s="93">
        <f>F23</f>
        <v>618.75</v>
      </c>
      <c r="H24" s="95"/>
      <c r="I24" s="23"/>
    </row>
    <row r="25" spans="1:9" ht="15.75" x14ac:dyDescent="0.25">
      <c r="A25" s="86"/>
      <c r="B25" s="86"/>
      <c r="C25" s="26"/>
      <c r="D25" s="26"/>
      <c r="E25" s="28"/>
      <c r="F25" s="26"/>
      <c r="G25" s="26"/>
      <c r="H25" s="28"/>
      <c r="I25" s="23"/>
    </row>
    <row r="26" spans="1:9" ht="16.5" thickBot="1" x14ac:dyDescent="0.3">
      <c r="A26" s="24" t="s">
        <v>32</v>
      </c>
      <c r="B26" s="24"/>
      <c r="C26" s="28"/>
      <c r="D26" s="28"/>
      <c r="E26" s="28"/>
      <c r="F26" s="26"/>
      <c r="G26" s="26"/>
      <c r="H26" s="23"/>
      <c r="I26" s="23"/>
    </row>
    <row r="27" spans="1:9" ht="15.75" x14ac:dyDescent="0.25">
      <c r="A27" s="72" t="s">
        <v>33</v>
      </c>
      <c r="B27" s="143"/>
      <c r="C27" s="73" t="s">
        <v>56</v>
      </c>
      <c r="D27" s="73"/>
      <c r="E27" s="74" t="s">
        <v>34</v>
      </c>
      <c r="F27" s="74" t="s">
        <v>35</v>
      </c>
      <c r="G27" s="74" t="s">
        <v>36</v>
      </c>
      <c r="H27" s="75" t="s">
        <v>37</v>
      </c>
      <c r="I27" s="23"/>
    </row>
    <row r="28" spans="1:9" ht="15.75" x14ac:dyDescent="0.25">
      <c r="A28" s="177" t="s">
        <v>93</v>
      </c>
      <c r="B28" s="178"/>
      <c r="C28" s="67" t="s">
        <v>129</v>
      </c>
      <c r="D28" s="67"/>
      <c r="E28" s="68"/>
      <c r="F28" s="67">
        <f>'Auction Summary Report'!F22</f>
        <v>60</v>
      </c>
      <c r="G28" s="67"/>
      <c r="H28" s="77"/>
      <c r="I28" s="23"/>
    </row>
    <row r="29" spans="1:9" ht="16.5" thickBot="1" x14ac:dyDescent="0.3">
      <c r="A29" s="179"/>
      <c r="B29" s="180"/>
      <c r="C29" s="81" t="s">
        <v>130</v>
      </c>
      <c r="D29" s="81"/>
      <c r="E29" s="82"/>
      <c r="F29" s="97"/>
      <c r="G29" s="81">
        <f>F28</f>
        <v>60</v>
      </c>
      <c r="H29" s="127"/>
      <c r="I29" s="23"/>
    </row>
    <row r="30" spans="1:9" ht="15.75" x14ac:dyDescent="0.25">
      <c r="A30" s="107" t="s">
        <v>95</v>
      </c>
      <c r="B30" s="104"/>
      <c r="C30" s="67" t="str">
        <f>+C29</f>
        <v>Bank (Column E) on transaction journal</v>
      </c>
      <c r="D30" s="67"/>
      <c r="E30" s="68"/>
      <c r="F30" s="67">
        <f>F17</f>
        <v>60</v>
      </c>
      <c r="G30" s="104"/>
      <c r="H30" s="78"/>
      <c r="I30" s="23"/>
    </row>
    <row r="31" spans="1:9" ht="15.75" x14ac:dyDescent="0.25">
      <c r="A31" s="79"/>
      <c r="B31" s="71"/>
      <c r="C31" s="69" t="str">
        <f>+C28</f>
        <v>Auctions (Column P) on transaction journal</v>
      </c>
      <c r="D31" s="69"/>
      <c r="E31" s="70"/>
      <c r="F31" s="71"/>
      <c r="G31" s="69">
        <f>F30</f>
        <v>60</v>
      </c>
      <c r="H31" s="106"/>
      <c r="I31" s="23"/>
    </row>
    <row r="32" spans="1:9" ht="15.75" x14ac:dyDescent="0.25">
      <c r="A32" s="99" t="s">
        <v>42</v>
      </c>
      <c r="B32" s="66"/>
      <c r="C32" s="41" t="str">
        <f>+C29</f>
        <v>Bank (Column E) on transaction journal</v>
      </c>
      <c r="D32" s="41"/>
      <c r="E32" s="65"/>
      <c r="F32" s="41">
        <f>G24</f>
        <v>618.75</v>
      </c>
      <c r="G32" s="66"/>
      <c r="H32" s="100"/>
      <c r="I32" s="23"/>
    </row>
    <row r="33" spans="1:9" ht="16.5" thickBot="1" x14ac:dyDescent="0.3">
      <c r="A33" s="96"/>
      <c r="B33" s="97"/>
      <c r="C33" s="81" t="s">
        <v>131</v>
      </c>
      <c r="D33" s="81"/>
      <c r="E33" s="82"/>
      <c r="F33" s="97"/>
      <c r="G33" s="81">
        <f>F32</f>
        <v>618.75</v>
      </c>
      <c r="H33" s="98"/>
      <c r="I33" s="23"/>
    </row>
    <row r="34" spans="1:9" ht="15.75" x14ac:dyDescent="0.25">
      <c r="A34" s="42"/>
      <c r="B34" s="42"/>
      <c r="C34" s="39"/>
      <c r="D34" s="39"/>
      <c r="E34" s="40"/>
      <c r="F34" s="42"/>
      <c r="G34" s="39"/>
      <c r="H34" s="23"/>
      <c r="I34" s="23"/>
    </row>
    <row r="35" spans="1:9" ht="15.75" x14ac:dyDescent="0.25">
      <c r="A35" s="24" t="s">
        <v>48</v>
      </c>
      <c r="B35" s="24"/>
      <c r="C35" s="22"/>
      <c r="D35" s="22"/>
      <c r="E35" s="22"/>
      <c r="F35" s="25" t="s">
        <v>44</v>
      </c>
      <c r="G35" s="25" t="s">
        <v>45</v>
      </c>
      <c r="H35" s="23"/>
      <c r="I35" s="23"/>
    </row>
    <row r="36" spans="1:9" ht="15.75" x14ac:dyDescent="0.25">
      <c r="A36" t="str">
        <f>A17</f>
        <v>Reimbursement to RDA</v>
      </c>
      <c r="C36" s="23" t="s">
        <v>96</v>
      </c>
      <c r="D36" s="23"/>
      <c r="E36" s="22"/>
      <c r="F36" s="31"/>
      <c r="G36" s="31">
        <f>G18</f>
        <v>60</v>
      </c>
      <c r="H36" s="23"/>
      <c r="I36" s="23"/>
    </row>
    <row r="37" spans="1:9" ht="15.75" x14ac:dyDescent="0.25">
      <c r="A37" s="23" t="s">
        <v>55</v>
      </c>
      <c r="B37" s="23"/>
      <c r="C37" s="22"/>
      <c r="D37" s="22"/>
      <c r="E37" s="22"/>
      <c r="F37" s="22">
        <f>F19</f>
        <v>885</v>
      </c>
      <c r="G37" s="23"/>
      <c r="H37" s="23"/>
      <c r="I37" s="23"/>
    </row>
    <row r="38" spans="1:9" ht="15.75" x14ac:dyDescent="0.25">
      <c r="A38" s="23" t="s">
        <v>40</v>
      </c>
      <c r="B38" s="23"/>
      <c r="C38" s="22"/>
      <c r="D38" s="22"/>
      <c r="E38" s="22"/>
      <c r="F38" s="22"/>
      <c r="G38" s="22">
        <f>G24</f>
        <v>618.75</v>
      </c>
      <c r="H38" s="23"/>
      <c r="I38" s="23"/>
    </row>
    <row r="39" spans="1:9" ht="15.75" x14ac:dyDescent="0.25">
      <c r="A39" s="32" t="s">
        <v>46</v>
      </c>
      <c r="B39" s="32"/>
      <c r="C39" s="27"/>
      <c r="D39" s="27"/>
      <c r="E39" s="27"/>
      <c r="F39" s="27">
        <f>SUM(F36:F38)</f>
        <v>885</v>
      </c>
      <c r="G39" s="27">
        <f>SUM(G36:G38)</f>
        <v>678.75</v>
      </c>
      <c r="H39" s="23"/>
      <c r="I39" s="23"/>
    </row>
    <row r="40" spans="1:9" ht="16.5" thickBot="1" x14ac:dyDescent="0.3">
      <c r="A40" s="33" t="s">
        <v>47</v>
      </c>
      <c r="B40" s="33"/>
      <c r="C40" s="30"/>
      <c r="D40" s="30"/>
      <c r="E40" s="30"/>
      <c r="F40" s="30">
        <f>F39-G39</f>
        <v>206.25</v>
      </c>
      <c r="G40" s="22"/>
      <c r="H40" s="23"/>
      <c r="I40" s="23"/>
    </row>
    <row r="41" spans="1:9" ht="16.5" thickTop="1" x14ac:dyDescent="0.25">
      <c r="A41" s="21"/>
      <c r="B41" s="21"/>
      <c r="C41" s="23"/>
      <c r="D41" s="23"/>
      <c r="E41" s="28"/>
      <c r="F41" s="26"/>
      <c r="G41" s="26"/>
      <c r="H41" s="23"/>
      <c r="I41" s="23"/>
    </row>
    <row r="42" spans="1:9" ht="15.75" x14ac:dyDescent="0.25">
      <c r="A42" s="24" t="s">
        <v>43</v>
      </c>
      <c r="B42" s="24"/>
      <c r="C42" s="22"/>
      <c r="D42" s="22"/>
      <c r="E42" s="22"/>
      <c r="F42" s="25" t="s">
        <v>44</v>
      </c>
      <c r="G42" s="25" t="s">
        <v>45</v>
      </c>
      <c r="H42" s="23"/>
      <c r="I42" s="23"/>
    </row>
    <row r="43" spans="1:9" ht="15.75" x14ac:dyDescent="0.25">
      <c r="A43" s="57" t="str">
        <f>A28</f>
        <v>Purchase of auction items</v>
      </c>
      <c r="B43" s="57"/>
      <c r="C43" s="129"/>
      <c r="D43" s="129"/>
      <c r="E43" s="129"/>
      <c r="F43" s="58"/>
      <c r="G43" s="58">
        <f>G29</f>
        <v>60</v>
      </c>
      <c r="H43" s="23"/>
      <c r="I43" s="23"/>
    </row>
    <row r="44" spans="1:9" s="130" customFormat="1" ht="15.75" x14ac:dyDescent="0.25">
      <c r="A44" s="57" t="str">
        <f>A30</f>
        <v>Receive reimbursement cheque</v>
      </c>
      <c r="B44" s="57"/>
      <c r="C44" s="129"/>
      <c r="D44" s="129"/>
      <c r="E44" s="129"/>
      <c r="F44" s="58">
        <f>F30</f>
        <v>60</v>
      </c>
      <c r="G44" s="58"/>
      <c r="H44" s="57"/>
      <c r="I44" s="57"/>
    </row>
    <row r="45" spans="1:9" ht="15.75" x14ac:dyDescent="0.25">
      <c r="A45" s="23" t="s">
        <v>42</v>
      </c>
      <c r="B45" s="23"/>
      <c r="C45" s="22"/>
      <c r="D45" s="22"/>
      <c r="E45" s="22"/>
      <c r="F45" s="31">
        <f>F32</f>
        <v>618.75</v>
      </c>
      <c r="G45" s="31"/>
      <c r="H45" s="23"/>
      <c r="I45" s="23"/>
    </row>
    <row r="46" spans="1:9" ht="15.75" x14ac:dyDescent="0.25">
      <c r="A46" s="32" t="s">
        <v>46</v>
      </c>
      <c r="B46" s="32"/>
      <c r="C46" s="27"/>
      <c r="D46" s="27"/>
      <c r="E46" s="27"/>
      <c r="F46" s="27">
        <f>SUM(F43:F45)</f>
        <v>678.75</v>
      </c>
      <c r="G46" s="27">
        <f>SUM(G43:G45)</f>
        <v>60</v>
      </c>
      <c r="H46" s="23"/>
      <c r="I46" s="23"/>
    </row>
    <row r="47" spans="1:9" ht="16.5" thickBot="1" x14ac:dyDescent="0.3">
      <c r="A47" s="33" t="s">
        <v>47</v>
      </c>
      <c r="B47" s="33"/>
      <c r="C47" s="30"/>
      <c r="D47" s="30"/>
      <c r="E47" s="30"/>
      <c r="F47" s="30">
        <f>F46-G46</f>
        <v>618.75</v>
      </c>
      <c r="G47" s="23"/>
      <c r="H47" s="23"/>
      <c r="I47" s="23"/>
    </row>
    <row r="48" spans="1:9" ht="16.5" thickTop="1" x14ac:dyDescent="0.25">
      <c r="A48" s="23"/>
      <c r="B48" s="23"/>
      <c r="C48" s="22"/>
      <c r="D48" s="22"/>
      <c r="E48" s="22"/>
      <c r="F48" s="23"/>
      <c r="G48" s="23"/>
      <c r="H48" s="23"/>
      <c r="I48" s="23"/>
    </row>
    <row r="50" spans="1:9" ht="15.75" x14ac:dyDescent="0.25">
      <c r="A50" s="148" t="s">
        <v>134</v>
      </c>
      <c r="B50" s="148"/>
      <c r="C50" s="146"/>
      <c r="D50" s="146"/>
      <c r="E50" s="146"/>
      <c r="F50" s="149"/>
      <c r="G50" s="149"/>
      <c r="H50" s="135"/>
      <c r="I50" s="135"/>
    </row>
    <row r="51" spans="1:9" ht="26.25" x14ac:dyDescent="0.25">
      <c r="A51" s="149"/>
      <c r="B51" s="149"/>
      <c r="C51" s="149"/>
      <c r="D51" s="150" t="s">
        <v>102</v>
      </c>
      <c r="E51" s="150" t="s">
        <v>103</v>
      </c>
      <c r="F51" s="151" t="s">
        <v>104</v>
      </c>
      <c r="G51" s="152" t="s">
        <v>105</v>
      </c>
    </row>
    <row r="52" spans="1:9" x14ac:dyDescent="0.25">
      <c r="A52" s="146"/>
      <c r="B52" s="146"/>
      <c r="C52" s="153" t="s">
        <v>106</v>
      </c>
      <c r="D52" s="146"/>
      <c r="E52" s="149"/>
      <c r="F52" s="154"/>
      <c r="G52" s="155"/>
    </row>
    <row r="53" spans="1:9" x14ac:dyDescent="0.25">
      <c r="A53" s="156" t="s">
        <v>107</v>
      </c>
      <c r="B53" s="156"/>
      <c r="C53" s="157"/>
      <c r="D53" s="155"/>
      <c r="E53" s="155"/>
      <c r="F53" s="158" t="s">
        <v>108</v>
      </c>
      <c r="G53" s="159" t="s">
        <v>108</v>
      </c>
    </row>
    <row r="54" spans="1:9" x14ac:dyDescent="0.25">
      <c r="A54" s="160" t="s">
        <v>133</v>
      </c>
      <c r="B54" s="160"/>
      <c r="C54" s="161" t="s">
        <v>109</v>
      </c>
      <c r="D54" s="158">
        <v>0</v>
      </c>
      <c r="E54" s="158">
        <v>0</v>
      </c>
      <c r="F54" s="158">
        <v>0</v>
      </c>
      <c r="G54" s="158">
        <f>SUM(D54:F54)</f>
        <v>0</v>
      </c>
    </row>
    <row r="55" spans="1:9" x14ac:dyDescent="0.25">
      <c r="A55" s="160" t="s">
        <v>110</v>
      </c>
      <c r="B55" s="160"/>
      <c r="C55" s="161" t="s">
        <v>109</v>
      </c>
      <c r="D55" s="158">
        <v>0</v>
      </c>
      <c r="E55" s="158">
        <v>0</v>
      </c>
      <c r="F55" s="158">
        <v>0</v>
      </c>
      <c r="G55" s="158">
        <f t="shared" ref="G55:G56" si="0">SUM(D55:F55)</f>
        <v>0</v>
      </c>
    </row>
    <row r="56" spans="1:9" x14ac:dyDescent="0.25">
      <c r="A56" s="160" t="s">
        <v>111</v>
      </c>
      <c r="B56" s="160"/>
      <c r="C56" s="161" t="s">
        <v>109</v>
      </c>
      <c r="D56" s="158">
        <v>0</v>
      </c>
      <c r="E56" s="158">
        <v>0</v>
      </c>
      <c r="F56" s="158">
        <v>0</v>
      </c>
      <c r="G56" s="158">
        <f t="shared" si="0"/>
        <v>0</v>
      </c>
    </row>
    <row r="57" spans="1:9" x14ac:dyDescent="0.25">
      <c r="A57" s="160" t="s">
        <v>112</v>
      </c>
      <c r="B57" s="160"/>
      <c r="C57" s="157"/>
      <c r="D57" s="162">
        <f>SUM(D54:D56)</f>
        <v>0</v>
      </c>
      <c r="E57" s="162">
        <f t="shared" ref="E57:G57" si="1">SUM(E54:E56)</f>
        <v>0</v>
      </c>
      <c r="F57" s="162">
        <f t="shared" si="1"/>
        <v>0</v>
      </c>
      <c r="G57" s="162">
        <f t="shared" si="1"/>
        <v>0</v>
      </c>
    </row>
    <row r="58" spans="1:9" x14ac:dyDescent="0.25">
      <c r="A58" s="156" t="s">
        <v>92</v>
      </c>
      <c r="B58" s="156"/>
      <c r="C58" s="157"/>
      <c r="D58" s="155"/>
      <c r="E58" s="155"/>
      <c r="F58" s="149"/>
      <c r="G58" s="149"/>
    </row>
    <row r="59" spans="1:9" x14ac:dyDescent="0.25">
      <c r="A59" s="160" t="s">
        <v>113</v>
      </c>
      <c r="B59" s="160"/>
      <c r="C59" s="161" t="s">
        <v>109</v>
      </c>
      <c r="D59" s="158">
        <v>885</v>
      </c>
      <c r="E59" s="158">
        <v>0</v>
      </c>
      <c r="F59" s="158">
        <v>-60</v>
      </c>
      <c r="G59" s="159">
        <f>SUM(D59:F59)</f>
        <v>825</v>
      </c>
    </row>
    <row r="60" spans="1:9" x14ac:dyDescent="0.25">
      <c r="A60" s="160" t="s">
        <v>111</v>
      </c>
      <c r="B60" s="160"/>
      <c r="C60" s="161" t="s">
        <v>109</v>
      </c>
      <c r="D60" s="158">
        <v>0</v>
      </c>
      <c r="E60" s="158">
        <v>860</v>
      </c>
      <c r="F60" s="158">
        <v>-860</v>
      </c>
      <c r="G60" s="159">
        <f>SUM(D60:F60)</f>
        <v>0</v>
      </c>
    </row>
    <row r="61" spans="1:9" x14ac:dyDescent="0.25">
      <c r="A61" s="160" t="s">
        <v>112</v>
      </c>
      <c r="B61" s="160"/>
      <c r="C61" s="157"/>
      <c r="D61" s="162">
        <f>SUM(D59:D60)</f>
        <v>885</v>
      </c>
      <c r="E61" s="162">
        <f t="shared" ref="E61:F61" si="2">SUM(E59:E60)</f>
        <v>860</v>
      </c>
      <c r="F61" s="162">
        <f t="shared" si="2"/>
        <v>-920</v>
      </c>
      <c r="G61" s="162">
        <f>SUM(G59:G60)</f>
        <v>825</v>
      </c>
    </row>
    <row r="62" spans="1:9" ht="15.75" thickBot="1" x14ac:dyDescent="0.3">
      <c r="A62" s="156" t="s">
        <v>114</v>
      </c>
      <c r="B62" s="156"/>
      <c r="C62" s="157"/>
      <c r="D62" s="163">
        <f>D52+D57+D61</f>
        <v>885</v>
      </c>
      <c r="E62" s="163">
        <f>E52+E57+E61</f>
        <v>860</v>
      </c>
      <c r="F62" s="163">
        <f>+F57+F61</f>
        <v>-920</v>
      </c>
      <c r="G62" s="163">
        <f>SUM(D62:F62)</f>
        <v>825</v>
      </c>
    </row>
    <row r="63" spans="1:9" x14ac:dyDescent="0.25">
      <c r="A63" s="156" t="s">
        <v>115</v>
      </c>
      <c r="B63" s="156"/>
      <c r="C63" s="157"/>
      <c r="D63" s="164"/>
      <c r="E63" s="164"/>
      <c r="F63" s="164"/>
      <c r="G63" s="164"/>
    </row>
    <row r="64" spans="1:9" x14ac:dyDescent="0.25">
      <c r="A64" s="156" t="s">
        <v>116</v>
      </c>
      <c r="B64" s="156"/>
      <c r="C64" s="157">
        <v>1</v>
      </c>
      <c r="D64" s="165">
        <v>885</v>
      </c>
      <c r="E64" s="165">
        <v>860</v>
      </c>
      <c r="F64" s="164"/>
      <c r="G64" s="164"/>
    </row>
    <row r="65" spans="1:7" x14ac:dyDescent="0.25">
      <c r="A65" s="156" t="s">
        <v>117</v>
      </c>
      <c r="B65" s="156"/>
      <c r="C65" s="157">
        <v>2</v>
      </c>
      <c r="D65" s="165">
        <v>0</v>
      </c>
      <c r="E65" s="165">
        <v>0</v>
      </c>
      <c r="F65" s="164"/>
      <c r="G65" s="164"/>
    </row>
    <row r="66" spans="1:7" ht="15.75" thickBot="1" x14ac:dyDescent="0.3">
      <c r="A66" s="156"/>
      <c r="B66" s="156"/>
      <c r="C66" s="157"/>
      <c r="D66" s="163">
        <f>SUM(D64:D65)</f>
        <v>885</v>
      </c>
      <c r="E66" s="163">
        <f>SUM(E64:E65)</f>
        <v>860</v>
      </c>
      <c r="F66" s="166"/>
      <c r="G66" s="155"/>
    </row>
    <row r="67" spans="1:7" x14ac:dyDescent="0.25">
      <c r="A67" s="167"/>
      <c r="B67" s="167"/>
      <c r="C67" s="157"/>
      <c r="D67" s="165">
        <f>D62-D66</f>
        <v>0</v>
      </c>
      <c r="E67" s="165">
        <f>E62-E66</f>
        <v>0</v>
      </c>
      <c r="F67" s="149"/>
      <c r="G67" s="155"/>
    </row>
    <row r="68" spans="1:7" x14ac:dyDescent="0.25">
      <c r="A68" s="167"/>
      <c r="B68" s="167"/>
      <c r="C68" s="157"/>
      <c r="D68" s="165"/>
      <c r="E68" s="165"/>
      <c r="F68" s="168" t="s">
        <v>104</v>
      </c>
      <c r="G68" s="155"/>
    </row>
    <row r="69" spans="1:7" x14ac:dyDescent="0.25">
      <c r="A69" s="169" t="s">
        <v>118</v>
      </c>
      <c r="B69" s="169"/>
      <c r="C69" s="157"/>
      <c r="D69" s="170" t="s">
        <v>102</v>
      </c>
      <c r="E69" s="149"/>
      <c r="F69" s="149"/>
      <c r="G69" s="149"/>
    </row>
    <row r="70" spans="1:7" x14ac:dyDescent="0.25">
      <c r="A70" s="160" t="s">
        <v>119</v>
      </c>
      <c r="B70" s="160"/>
      <c r="C70" s="157">
        <v>3</v>
      </c>
      <c r="D70" s="171">
        <v>0</v>
      </c>
      <c r="E70" s="172" t="s">
        <v>109</v>
      </c>
      <c r="F70" s="158">
        <v>0</v>
      </c>
      <c r="G70" s="171">
        <f>+D70-F70</f>
        <v>0</v>
      </c>
    </row>
    <row r="71" spans="1:7" x14ac:dyDescent="0.25">
      <c r="A71" s="160" t="s">
        <v>120</v>
      </c>
      <c r="B71" s="160"/>
      <c r="C71" s="157">
        <v>4</v>
      </c>
      <c r="D71" s="171">
        <v>0</v>
      </c>
      <c r="E71" s="172" t="s">
        <v>109</v>
      </c>
      <c r="F71" s="158">
        <v>0</v>
      </c>
      <c r="G71" s="171">
        <f t="shared" ref="G71:G73" si="3">SUM(D71:F71)</f>
        <v>0</v>
      </c>
    </row>
    <row r="72" spans="1:7" x14ac:dyDescent="0.25">
      <c r="A72" s="160" t="s">
        <v>121</v>
      </c>
      <c r="B72" s="160"/>
      <c r="C72" s="157">
        <v>5</v>
      </c>
      <c r="D72" s="171">
        <v>0</v>
      </c>
      <c r="E72" s="172" t="s">
        <v>109</v>
      </c>
      <c r="F72" s="158">
        <v>0</v>
      </c>
      <c r="G72" s="171">
        <f t="shared" si="3"/>
        <v>0</v>
      </c>
    </row>
    <row r="73" spans="1:7" x14ac:dyDescent="0.25">
      <c r="A73" s="160" t="s">
        <v>122</v>
      </c>
      <c r="B73" s="160"/>
      <c r="C73" s="157">
        <v>6</v>
      </c>
      <c r="D73" s="171">
        <v>0</v>
      </c>
      <c r="E73" s="172" t="s">
        <v>109</v>
      </c>
      <c r="F73" s="158">
        <v>0</v>
      </c>
      <c r="G73" s="171">
        <f t="shared" si="3"/>
        <v>0</v>
      </c>
    </row>
    <row r="74" spans="1:7" ht="15.75" thickBot="1" x14ac:dyDescent="0.3">
      <c r="A74" s="156" t="s">
        <v>123</v>
      </c>
      <c r="B74" s="156"/>
      <c r="C74" s="157"/>
      <c r="D74" s="173">
        <f>SUM(D70:D73)</f>
        <v>0</v>
      </c>
      <c r="E74" s="172" t="s">
        <v>109</v>
      </c>
      <c r="F74" s="173">
        <f>SUM(F70:F73)</f>
        <v>0</v>
      </c>
      <c r="G74" s="173">
        <f>SUM(G70:G73)</f>
        <v>0</v>
      </c>
    </row>
    <row r="75" spans="1:7" x14ac:dyDescent="0.25">
      <c r="A75" s="156"/>
      <c r="B75" s="156"/>
      <c r="C75" s="157"/>
      <c r="D75" s="171"/>
      <c r="E75" s="172"/>
      <c r="F75" s="171"/>
      <c r="G75" s="171"/>
    </row>
    <row r="76" spans="1:7" x14ac:dyDescent="0.25">
      <c r="A76" s="160" t="s">
        <v>124</v>
      </c>
      <c r="B76" s="160"/>
      <c r="C76" s="157"/>
      <c r="D76" s="166"/>
      <c r="E76" s="154"/>
      <c r="F76" s="174"/>
      <c r="G76" s="171">
        <f>G62+G74</f>
        <v>825</v>
      </c>
    </row>
    <row r="77" spans="1:7" x14ac:dyDescent="0.25">
      <c r="A77" s="160"/>
      <c r="B77" s="160"/>
      <c r="C77" s="157"/>
      <c r="D77" s="166"/>
      <c r="E77" s="154"/>
      <c r="F77" s="174"/>
      <c r="G77" s="171"/>
    </row>
    <row r="78" spans="1:7" x14ac:dyDescent="0.25">
      <c r="A78" s="160" t="s">
        <v>125</v>
      </c>
      <c r="B78" s="160"/>
      <c r="C78" s="157">
        <v>7</v>
      </c>
      <c r="D78" s="175"/>
      <c r="E78" s="175"/>
      <c r="F78" s="166"/>
      <c r="G78" s="159">
        <v>618.75</v>
      </c>
    </row>
    <row r="79" spans="1:7" ht="15.75" thickBot="1" x14ac:dyDescent="0.3">
      <c r="A79" s="160" t="s">
        <v>126</v>
      </c>
      <c r="B79" s="160"/>
      <c r="C79" s="157"/>
      <c r="D79" s="175"/>
      <c r="E79" s="175"/>
      <c r="F79" s="175"/>
      <c r="G79" s="176">
        <f>+G76-G78</f>
        <v>206.25</v>
      </c>
    </row>
    <row r="80" spans="1:7" x14ac:dyDescent="0.25">
      <c r="A80" s="137"/>
      <c r="B80" s="137"/>
      <c r="C80" s="136"/>
      <c r="D80" s="138"/>
      <c r="E80" s="138"/>
      <c r="F80" s="135"/>
      <c r="G80" s="135"/>
    </row>
  </sheetData>
  <mergeCells count="2">
    <mergeCell ref="G5:H5"/>
    <mergeCell ref="G11:H11"/>
  </mergeCells>
  <pageMargins left="0.7" right="0.7" top="0.75" bottom="0.75" header="0.3" footer="0.3"/>
  <pageSetup scale="56" orientation="portrait" r:id="rId1"/>
  <headerFooter>
    <oddHeader>&amp;L&amp;F&amp;C&amp;A&amp;R&amp;T &amp;D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Auction Item Detail</vt:lpstr>
      <vt:lpstr>Auction Summary Report</vt:lpstr>
      <vt:lpstr>Accounting - Centralized</vt:lpstr>
      <vt:lpstr>Accounting - Decentralized</vt:lpstr>
      <vt:lpstr>'Accounting - Decentralized'!Print_Area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Lister, Kendra (ENB)</dc:creator>
  <cp:lastModifiedBy>Pitre, Karine (ENB)</cp:lastModifiedBy>
  <cp:lastPrinted>2021-12-01T16:05:46Z</cp:lastPrinted>
  <dcterms:created xsi:type="dcterms:W3CDTF">2016-02-19T17:46:43Z</dcterms:created>
  <dcterms:modified xsi:type="dcterms:W3CDTF">2022-04-05T16:58:15Z</dcterms:modified>
</cp:coreProperties>
</file>