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J:\ELECTION FORMS AND MATERIALS\03 - Current (approved)\"/>
    </mc:Choice>
  </mc:AlternateContent>
  <xr:revisionPtr revIDLastSave="0" documentId="13_ncr:1_{E7524C45-9F7D-43DA-B7BF-354D20ADB76C}" xr6:coauthVersionLast="47" xr6:coauthVersionMax="47" xr10:uidLastSave="{00000000-0000-0000-0000-000000000000}"/>
  <bookViews>
    <workbookView xWindow="28680" yWindow="-120" windowWidth="29040" windowHeight="15840" tabRatio="695" xr2:uid="{00000000-000D-0000-FFFF-FFFF00000000}"/>
  </bookViews>
  <sheets>
    <sheet name="Coûts payés par le parti" sheetId="12" r:id="rId1"/>
    <sheet name="Coûts payés par ACE" sheetId="11" r:id="rId2"/>
    <sheet name="PCNB" sheetId="14" r:id="rId3"/>
    <sheet name="Sheet1" sheetId="13" r:id="rId4"/>
  </sheets>
  <definedNames>
    <definedName name="_xlnm.Print_Area" localSheetId="1">'Coûts payés par ACE'!$A$1:$F$111</definedName>
    <definedName name="_xlnm.Print_Area" localSheetId="0">'Coûts payés par le parti'!$A$1:$F$102</definedName>
    <definedName name="_xlnm.Print_Area" localSheetId="2">PCNB!$A$1:$F$115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4" l="1"/>
  <c r="E14" i="14" s="1"/>
  <c r="E13" i="14"/>
  <c r="B14" i="14"/>
  <c r="E22" i="14"/>
  <c r="E24" i="14" s="1"/>
  <c r="E23" i="14"/>
  <c r="B24" i="14"/>
  <c r="E33" i="14"/>
  <c r="E48" i="14" s="1"/>
  <c r="E37" i="14"/>
  <c r="E17" i="14" s="1"/>
  <c r="E38" i="14"/>
  <c r="A57" i="14"/>
  <c r="E61" i="14"/>
  <c r="A62" i="14"/>
  <c r="A63" i="14"/>
  <c r="A97" i="14" s="1"/>
  <c r="A112" i="14" s="1"/>
  <c r="B81" i="14"/>
  <c r="B83" i="14"/>
  <c r="C83" i="14"/>
  <c r="A84" i="14"/>
  <c r="B84" i="14"/>
  <c r="C84" i="14"/>
  <c r="A86" i="14"/>
  <c r="A105" i="14" s="1"/>
  <c r="B86" i="14"/>
  <c r="C87" i="14"/>
  <c r="B89" i="14"/>
  <c r="D89" i="14"/>
  <c r="E90" i="14" s="1"/>
  <c r="B90" i="14"/>
  <c r="D93" i="14"/>
  <c r="E94" i="14"/>
  <c r="A102" i="14"/>
  <c r="A103" i="14"/>
  <c r="A104" i="14"/>
  <c r="A110" i="14"/>
  <c r="E110" i="14"/>
  <c r="E113" i="14" s="1"/>
  <c r="A111" i="14"/>
  <c r="E55" i="14" l="1"/>
  <c r="D82" i="14"/>
  <c r="E49" i="14"/>
  <c r="E99" i="14"/>
  <c r="D86" i="14"/>
  <c r="D80" i="14"/>
  <c r="E54" i="14"/>
  <c r="E19" i="14"/>
  <c r="E25" i="14" s="1"/>
  <c r="E40" i="14" s="1"/>
  <c r="A54" i="11"/>
  <c r="B24" i="11"/>
  <c r="A106" i="11"/>
  <c r="A107" i="11"/>
  <c r="A61" i="11"/>
  <c r="A60" i="11"/>
  <c r="A100" i="11"/>
  <c r="A99" i="12"/>
  <c r="A92" i="12"/>
  <c r="A91" i="12"/>
  <c r="C83" i="12"/>
  <c r="B83" i="12"/>
  <c r="B82" i="12"/>
  <c r="B81" i="12"/>
  <c r="B79" i="12"/>
  <c r="C78" i="12"/>
  <c r="B78" i="12"/>
  <c r="B76" i="12"/>
  <c r="E37" i="12"/>
  <c r="E17" i="12" s="1"/>
  <c r="D81" i="12"/>
  <c r="E82" i="12" s="1"/>
  <c r="E33" i="12"/>
  <c r="E53" i="12" s="1"/>
  <c r="D79" i="12"/>
  <c r="E80" i="12"/>
  <c r="E93" i="12" s="1"/>
  <c r="B24" i="12"/>
  <c r="E23" i="12"/>
  <c r="E22" i="12"/>
  <c r="E24" i="12" s="1"/>
  <c r="B14" i="12"/>
  <c r="E13" i="12"/>
  <c r="E12" i="12"/>
  <c r="C86" i="11"/>
  <c r="B86" i="11"/>
  <c r="B85" i="11"/>
  <c r="B84" i="11"/>
  <c r="B82" i="11"/>
  <c r="C81" i="11"/>
  <c r="B81" i="11"/>
  <c r="B79" i="11"/>
  <c r="A108" i="11"/>
  <c r="A99" i="11"/>
  <c r="A98" i="11"/>
  <c r="E37" i="11"/>
  <c r="E38" i="11" s="1"/>
  <c r="D84" i="11"/>
  <c r="E85" i="11" s="1"/>
  <c r="E33" i="11"/>
  <c r="E59" i="11" s="1"/>
  <c r="D82" i="11"/>
  <c r="E83" i="11" s="1"/>
  <c r="E23" i="11"/>
  <c r="E24" i="11" s="1"/>
  <c r="E22" i="11"/>
  <c r="B14" i="11"/>
  <c r="E13" i="11"/>
  <c r="E12" i="11"/>
  <c r="E14" i="11" s="1"/>
  <c r="E14" i="12"/>
  <c r="D75" i="12"/>
  <c r="D91" i="12" s="1"/>
  <c r="E100" i="12"/>
  <c r="E38" i="12"/>
  <c r="D90" i="11"/>
  <c r="E91" i="11" s="1"/>
  <c r="E106" i="11" s="1"/>
  <c r="E109" i="11" s="1"/>
  <c r="E17" i="11"/>
  <c r="E47" i="11"/>
  <c r="E54" i="11"/>
  <c r="E60" i="11" s="1"/>
  <c r="E76" i="12"/>
  <c r="E100" i="11" l="1"/>
  <c r="D107" i="11"/>
  <c r="D92" i="11"/>
  <c r="E19" i="12"/>
  <c r="E25" i="12" s="1"/>
  <c r="E40" i="12" s="1"/>
  <c r="D77" i="12"/>
  <c r="E52" i="12"/>
  <c r="E52" i="11"/>
  <c r="D78" i="11"/>
  <c r="E19" i="11"/>
  <c r="E25" i="11" s="1"/>
  <c r="E40" i="11" s="1"/>
  <c r="E53" i="11"/>
  <c r="D80" i="11"/>
  <c r="E50" i="14"/>
  <c r="E87" i="14"/>
  <c r="D98" i="14"/>
  <c r="E51" i="12"/>
  <c r="E93" i="11"/>
  <c r="E47" i="14"/>
  <c r="D84" i="14" s="1"/>
  <c r="E85" i="14" s="1"/>
  <c r="D102" i="14"/>
  <c r="E81" i="14"/>
  <c r="E83" i="14"/>
  <c r="D103" i="14"/>
  <c r="E56" i="14"/>
  <c r="E42" i="14"/>
  <c r="E44" i="14" s="1"/>
  <c r="E42" i="11" l="1"/>
  <c r="E48" i="11" s="1"/>
  <c r="E78" i="12"/>
  <c r="D92" i="12"/>
  <c r="D95" i="12" s="1"/>
  <c r="E104" i="14"/>
  <c r="E57" i="14"/>
  <c r="E63" i="14" s="1"/>
  <c r="E88" i="14"/>
  <c r="D98" i="11"/>
  <c r="D102" i="11" s="1"/>
  <c r="E79" i="11"/>
  <c r="E42" i="12"/>
  <c r="E47" i="12" s="1"/>
  <c r="E44" i="12"/>
  <c r="E51" i="14"/>
  <c r="E81" i="11"/>
  <c r="D99" i="11"/>
  <c r="D106" i="14"/>
  <c r="E62" i="14"/>
  <c r="D112" i="14" l="1"/>
  <c r="D97" i="14"/>
  <c r="E105" i="14"/>
  <c r="E48" i="12"/>
  <c r="D83" i="12"/>
  <c r="E87" i="11"/>
  <c r="E49" i="11"/>
  <c r="E55" i="11"/>
  <c r="D86" i="11"/>
  <c r="E58" i="14"/>
  <c r="E106" i="14"/>
  <c r="D107" i="14" s="1"/>
  <c r="E44" i="11"/>
  <c r="D95" i="14"/>
  <c r="E64" i="14"/>
  <c r="D94" i="11" l="1"/>
  <c r="E101" i="11"/>
  <c r="E102" i="11" s="1"/>
  <c r="D103" i="11" s="1"/>
  <c r="E61" i="11"/>
  <c r="E62" i="11" s="1"/>
  <c r="E56" i="11"/>
  <c r="E54" i="12"/>
  <c r="E55" i="12" s="1"/>
  <c r="E84" i="12"/>
  <c r="E58" i="12"/>
  <c r="E59" i="12" s="1"/>
  <c r="D111" i="14"/>
  <c r="D113" i="14" s="1"/>
  <c r="D114" i="14" s="1"/>
  <c r="E96" i="14"/>
  <c r="D87" i="12" l="1"/>
  <c r="E94" i="12"/>
  <c r="E95" i="12" s="1"/>
  <c r="D96" i="12" s="1"/>
  <c r="E95" i="11"/>
  <c r="D108" i="11"/>
  <c r="D109" i="11" s="1"/>
  <c r="D110" i="11" s="1"/>
  <c r="E88" i="12" l="1"/>
  <c r="D99" i="12"/>
  <c r="D100" i="12" s="1"/>
  <c r="D101" i="12" s="1"/>
</calcChain>
</file>

<file path=xl/sharedStrings.xml><?xml version="1.0" encoding="utf-8"?>
<sst xmlns="http://schemas.openxmlformats.org/spreadsheetml/2006/main" count="377" uniqueCount="178">
  <si>
    <t>@</t>
  </si>
  <si>
    <t>Description</t>
  </si>
  <si>
    <t>Staples</t>
  </si>
  <si>
    <t>Transaction</t>
  </si>
  <si>
    <t>Net</t>
  </si>
  <si>
    <t>00A</t>
  </si>
  <si>
    <t>00B</t>
  </si>
  <si>
    <t>01A</t>
  </si>
  <si>
    <t>49A</t>
  </si>
  <si>
    <t>49B</t>
  </si>
  <si>
    <t>[…]</t>
  </si>
  <si>
    <t>01B</t>
  </si>
  <si>
    <t>Downtown Catering</t>
  </si>
  <si>
    <t>Association</t>
  </si>
  <si>
    <t>Lieu</t>
  </si>
  <si>
    <t>RECETTES</t>
  </si>
  <si>
    <t>Quantité</t>
  </si>
  <si>
    <t>Prix du billet</t>
  </si>
  <si>
    <t>Montant</t>
  </si>
  <si>
    <t>Billets - prix B</t>
  </si>
  <si>
    <t>Total partiel</t>
  </si>
  <si>
    <t>Contributions de biens et de services</t>
  </si>
  <si>
    <t>Dons en nature</t>
  </si>
  <si>
    <t>Billets - prix C</t>
  </si>
  <si>
    <t>Billets - prix D</t>
  </si>
  <si>
    <t>Total des recettes</t>
  </si>
  <si>
    <t>COÛTS DIRECTS</t>
  </si>
  <si>
    <t>Fournisseur</t>
  </si>
  <si>
    <t>Club de services communautaires</t>
  </si>
  <si>
    <t>Dons en nature :</t>
  </si>
  <si>
    <t>Total des coûts directs</t>
  </si>
  <si>
    <t>(Coûts directs)</t>
  </si>
  <si>
    <t>Part des profits - ACE</t>
  </si>
  <si>
    <t>FLUX DE TRÉSORERIE DU PARTI</t>
  </si>
  <si>
    <t>Ventes de billets - contributions</t>
  </si>
  <si>
    <t>Ventes de billets - non-contributions</t>
  </si>
  <si>
    <t>Transfert de la part des profits</t>
  </si>
  <si>
    <t>TRAITEMENT COMPTABLE - COÛTS DIRECTS PAYÉS PAR LE PARTI</t>
  </si>
  <si>
    <t>Modèle de plan comptable</t>
  </si>
  <si>
    <t>Projets (Sage)/Étiquettes (Quickbooks) :</t>
  </si>
  <si>
    <t>Banque</t>
  </si>
  <si>
    <t>Tournoi de golf annuel du parti</t>
  </si>
  <si>
    <t>Dîner annuel du chef</t>
  </si>
  <si>
    <t>Description du compte</t>
  </si>
  <si>
    <t>No du compte</t>
  </si>
  <si>
    <t>Paiement des coûts directs</t>
  </si>
  <si>
    <t>Réception du chèque de remboursement</t>
  </si>
  <si>
    <t>Réception du chèque de transfert</t>
  </si>
  <si>
    <t>Transfert du parti</t>
  </si>
  <si>
    <t>Totaux partiels</t>
  </si>
  <si>
    <t>Dépôts</t>
  </si>
  <si>
    <t>Chèques</t>
  </si>
  <si>
    <t>Billets - prix A</t>
  </si>
  <si>
    <t>PROFITS AVANT PARTAGE</t>
  </si>
  <si>
    <t>Tournoi annuel de golf du parti</t>
  </si>
  <si>
    <t>Paiement des fournisseurs</t>
  </si>
  <si>
    <t>Paiement des fournisseurs pour coûts directs</t>
  </si>
  <si>
    <t>Paiement de la part des contributions</t>
  </si>
  <si>
    <t>COLLECTE DE FONDS</t>
  </si>
  <si>
    <t>Total des recettes des contributions assorties de reçus</t>
  </si>
  <si>
    <t>Profits nets retenus par le parti</t>
  </si>
  <si>
    <t>Paiement aux fournisseurs pour coûts directs</t>
  </si>
  <si>
    <t>Profits nets de la collecte de fonds</t>
  </si>
  <si>
    <t>Chèque du transfert du parti</t>
  </si>
  <si>
    <t>Collecte de fonds - Contributions en nature</t>
  </si>
  <si>
    <t>Collecte de fonds - Coûts directs</t>
  </si>
  <si>
    <t>Collecte de fonds - Profits avant partage (total partiel Sage)</t>
  </si>
  <si>
    <t>Articles donnés</t>
  </si>
  <si>
    <t>Collecte de fonds - Contributions - Ventes de billets</t>
  </si>
  <si>
    <t>Collecte de fonds A</t>
  </si>
  <si>
    <t>Déb.</t>
  </si>
  <si>
    <t>Cr.</t>
  </si>
  <si>
    <t>Projet/Étiquette</t>
  </si>
  <si>
    <t>Billets et publicités</t>
  </si>
  <si>
    <t>Comptabilité du PPE :</t>
  </si>
  <si>
    <t>Récapitulation du compte bancaire du PPE :</t>
  </si>
  <si>
    <t>Hypothèses : Dépôt central des billets; coûts directs payés par le parti</t>
  </si>
  <si>
    <t>Dons en nature :</t>
  </si>
  <si>
    <t>Projets (Sage)/Étiquettes (Quickbooks) :</t>
  </si>
  <si>
    <t>Comptabilité du PPE :</t>
  </si>
  <si>
    <t>Récapitulation du compte bancaire du PPE :</t>
  </si>
  <si>
    <t>Titre de l’activité</t>
  </si>
  <si>
    <t>Nature de l’activité</t>
  </si>
  <si>
    <t>Date de l’activité</t>
  </si>
  <si>
    <t>Droits d’entrée non assortis de reçus</t>
  </si>
  <si>
    <t>Engagés par l’organisateur :</t>
  </si>
  <si>
    <t>Part transférée à l’ACE</t>
  </si>
  <si>
    <t>Pourcentage de l’ACE</t>
  </si>
  <si>
    <t>CHÈQUE DU PARTI PAYABLE À L’ACE</t>
  </si>
  <si>
    <t>(Transfert à l’ACE)</t>
  </si>
  <si>
    <t>Total du chèque à l’ACE</t>
  </si>
  <si>
    <t>Chèque du transfert à l’ACE</t>
  </si>
  <si>
    <t>FLUX DE TRÉSORERIE DE L’ACE</t>
  </si>
  <si>
    <t>BBQ annuel de l’ACE no 1</t>
  </si>
  <si>
    <t>Tournoi de golf annuel de l’ACE no 1</t>
  </si>
  <si>
    <t>BBQ annuel de l’ACE no 49</t>
  </si>
  <si>
    <t>Tournoi de golf annuel de l’ACE no 49</t>
  </si>
  <si>
    <t>Comptabilité de l’ACE :</t>
  </si>
  <si>
    <t>Récapitulation du compte bancaire de l’ACE :</t>
  </si>
  <si>
    <t>Contributions monétaires :  prix du billet &gt; 10 $</t>
  </si>
  <si>
    <t>Non-contributions : prix du billet - 10 $ ou moins</t>
  </si>
  <si>
    <t>Collecte de fonds - Non-contribution - Droits de 10 $ ou moins</t>
  </si>
  <si>
    <t>Ventes de billets &gt; 10 $ chacun</t>
  </si>
  <si>
    <t>Ventes de billets - 10 $ ou moins chacun</t>
  </si>
  <si>
    <t>BBQ annuel de l’ACE no 1</t>
  </si>
  <si>
    <t>Tournoi de golf annuel de l’ACE no 1</t>
  </si>
  <si>
    <t>BBQ annuel de l’ACE no 49</t>
  </si>
  <si>
    <t>Transfert à l’ACE no 01</t>
  </si>
  <si>
    <t>Tournoi de golf annuel de l’ACE no 49</t>
  </si>
  <si>
    <t>Engagés par l’organisateur :</t>
  </si>
  <si>
    <t>Pourcentage à l’ACE</t>
  </si>
  <si>
    <t>CHÈQUES DU PARTI PAYABLES À L’ACE</t>
  </si>
  <si>
    <t>Remboursement des coûts directs payés par l’ACE</t>
  </si>
  <si>
    <t>Total des chèques à l’ACE</t>
  </si>
  <si>
    <t>Coûts directs payés par l’ACE</t>
  </si>
  <si>
    <t>Transferts à l’ACE no 01</t>
  </si>
  <si>
    <t>Remboursement des coûts payés par l’ACE</t>
  </si>
  <si>
    <t>Comptabilité de l’ACE :</t>
  </si>
  <si>
    <t>Récapitulation du compte bancaire de l’ACE :</t>
  </si>
  <si>
    <r>
      <t xml:space="preserve">Contributions monétaires : prix du billet </t>
    </r>
    <r>
      <rPr>
        <b/>
        <sz val="12"/>
        <color theme="1"/>
        <rFont val="Calibri"/>
        <family val="2"/>
      </rPr>
      <t>˃</t>
    </r>
    <r>
      <rPr>
        <b/>
        <i/>
        <sz val="9"/>
        <color theme="1"/>
        <rFont val="Calibri"/>
        <family val="2"/>
      </rPr>
      <t xml:space="preserve"> 10 $</t>
    </r>
  </si>
  <si>
    <t>Non-contributions : prix du billet - 10 $ ou moins</t>
  </si>
  <si>
    <t>TRAITEMENT COMPTABLE - COÛTS DIRECTS PAYÉS PAR L'ASSOCIATION DE CIRCONSCRIPTION ÉLECTORALE</t>
  </si>
  <si>
    <t>P 04 954</t>
  </si>
  <si>
    <t>Hypothèses : Dépôt central des billets; paiement des coûts directs par l’association de circonscription enregistrée (ACE)</t>
  </si>
  <si>
    <t>Boissons et nourriture</t>
  </si>
  <si>
    <t>Récapitulation du compte bancaire de l'ACE :</t>
  </si>
  <si>
    <t xml:space="preserve"> Transfert du parti </t>
  </si>
  <si>
    <t xml:space="preserve">Banque </t>
  </si>
  <si>
    <t xml:space="preserve">Collecte de fonds A </t>
  </si>
  <si>
    <t>Comptabilité de l'ACE :</t>
  </si>
  <si>
    <t xml:space="preserve"> Banque </t>
  </si>
  <si>
    <t xml:space="preserve">Ventes de billets – 10 $ ou moins chacun </t>
  </si>
  <si>
    <t>Ventes de billets &gt; 10 $ chacun</t>
  </si>
  <si>
    <t>Ct</t>
  </si>
  <si>
    <t>Dt</t>
  </si>
  <si>
    <r>
      <t>N</t>
    </r>
    <r>
      <rPr>
        <b/>
        <sz val="12"/>
        <color theme="1"/>
        <rFont val="Symbol"/>
        <family val="1"/>
        <charset val="2"/>
      </rPr>
      <t>°</t>
    </r>
    <r>
      <rPr>
        <b/>
        <sz val="12"/>
        <color theme="1"/>
        <rFont val="Calibri"/>
        <family val="2"/>
        <scheme val="minor"/>
      </rPr>
      <t xml:space="preserve"> du compte</t>
    </r>
  </si>
  <si>
    <t xml:space="preserve">Description du compte </t>
  </si>
  <si>
    <t xml:space="preserve">Comptabilité du PPE </t>
  </si>
  <si>
    <r>
      <t>Tournoi de golf annuel de l’ACE N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 49</t>
    </r>
  </si>
  <si>
    <r>
      <t>BBQ annuel de l’ACE N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 49</t>
    </r>
  </si>
  <si>
    <t>Collecte de fonds – Profits avant partage (total partiel Sage)</t>
  </si>
  <si>
    <t>Collecte de fonds – Non-contribution – Droits de 10 $ ou moins</t>
  </si>
  <si>
    <r>
      <t>Tournoi de golf annuel de l’ACE N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 01</t>
    </r>
  </si>
  <si>
    <t>Collecte de fonds – Coûts directs</t>
  </si>
  <si>
    <r>
      <t>BBQ annuel de l’ACE N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 01</t>
    </r>
  </si>
  <si>
    <t>Collecte de fonds – Contributions en nature</t>
  </si>
  <si>
    <t>Collecte de fonds – Contributions – Vente de billets</t>
  </si>
  <si>
    <t>Diner annuel du chef</t>
  </si>
  <si>
    <t>Projets (Sage)/ Étiquettes (Quickbooks) :</t>
  </si>
  <si>
    <t xml:space="preserve">TRAITEMENT COMPTABLE – COÛTS DIRECTS PAYÉS PAR L’ACE </t>
  </si>
  <si>
    <t>Ventes de billets – non-contributions</t>
  </si>
  <si>
    <t xml:space="preserve">Ventes de billets – contributions </t>
  </si>
  <si>
    <t xml:space="preserve">Chèque de rajustement net à l’ACE </t>
  </si>
  <si>
    <t>(Transfert à l'ACE)</t>
  </si>
  <si>
    <t>Recouvrement des sommes transférées en trop (sur la base des recettes plutôt que des profits)</t>
  </si>
  <si>
    <t>Profits net retenus par le parti</t>
  </si>
  <si>
    <t>PROFIT AVANT PARTAGE</t>
  </si>
  <si>
    <t>Dons en nature  :</t>
  </si>
  <si>
    <t>Lieu, boissons et nourriture</t>
  </si>
  <si>
    <t>Billets et publicité</t>
  </si>
  <si>
    <t>Billets – prix D</t>
  </si>
  <si>
    <t>Billets – prix C</t>
  </si>
  <si>
    <t>Non-contributions : prix du billet – 10 $ ou moins</t>
  </si>
  <si>
    <t>Billets – Prix B</t>
  </si>
  <si>
    <t>Billets – prix A</t>
  </si>
  <si>
    <t>Contributions monétaires : prix du billet ˃ 10 $</t>
  </si>
  <si>
    <t xml:space="preserve">Prix du billet </t>
  </si>
  <si>
    <t xml:space="preserve">Date de l’activité </t>
  </si>
  <si>
    <t>Nature de l'activité</t>
  </si>
  <si>
    <t>Titre de l'activité</t>
  </si>
  <si>
    <t xml:space="preserve">COLLECTE DE FONDS – Parti progressiste-conservateur du Nouveau-Brunswick </t>
  </si>
  <si>
    <t>Part des recettes – ACE</t>
  </si>
  <si>
    <t>Transfert de la part des recettes</t>
  </si>
  <si>
    <t xml:space="preserve">Recouvrement des sommes transférées en trop (sur la base des recettes) </t>
  </si>
  <si>
    <r>
      <t>Transferts à ACE N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 01</t>
    </r>
  </si>
  <si>
    <t>Réception : chèque(s) de transfert</t>
  </si>
  <si>
    <t>(2022-04-05)</t>
  </si>
  <si>
    <t>Hypothèses : dépôt central des billets; paiement des coûts directs par l’association de circonscription
enregistrée (ACE)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</si>
</sst>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vertAlign val="superscript"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/>
    <xf numFmtId="44" fontId="0" fillId="0" borderId="0" xfId="0" applyNumberFormat="1"/>
    <xf numFmtId="4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0" applyFont="1" applyBorder="1"/>
    <xf numFmtId="0" fontId="0" fillId="0" borderId="2" xfId="0" applyBorder="1" applyAlignment="1">
      <alignment horizontal="left"/>
    </xf>
    <xf numFmtId="44" fontId="0" fillId="0" borderId="2" xfId="0" applyNumberFormat="1" applyBorder="1"/>
    <xf numFmtId="44" fontId="0" fillId="0" borderId="2" xfId="0" applyNumberFormat="1" applyBorder="1" applyAlignment="1">
      <alignment horizontal="left"/>
    </xf>
    <xf numFmtId="44" fontId="0" fillId="0" borderId="0" xfId="0" applyNumberFormat="1" applyBorder="1"/>
    <xf numFmtId="44" fontId="0" fillId="0" borderId="3" xfId="0" applyNumberFormat="1" applyBorder="1"/>
    <xf numFmtId="0" fontId="4" fillId="0" borderId="0" xfId="0" applyFont="1" applyAlignment="1"/>
    <xf numFmtId="44" fontId="4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4" fontId="0" fillId="0" borderId="4" xfId="0" applyNumberFormat="1" applyBorder="1"/>
    <xf numFmtId="0" fontId="0" fillId="0" borderId="0" xfId="0" applyFont="1"/>
    <xf numFmtId="0" fontId="8" fillId="0" borderId="0" xfId="0" applyFont="1"/>
    <xf numFmtId="44" fontId="4" fillId="0" borderId="0" xfId="0" applyNumberFormat="1" applyFont="1" applyFill="1" applyBorder="1" applyAlignment="1">
      <alignment horizontal="center"/>
    </xf>
    <xf numFmtId="0" fontId="9" fillId="0" borderId="0" xfId="0" applyFont="1"/>
    <xf numFmtId="44" fontId="0" fillId="0" borderId="0" xfId="30" applyFont="1"/>
    <xf numFmtId="0" fontId="0" fillId="0" borderId="3" xfId="0" applyBorder="1"/>
    <xf numFmtId="0" fontId="0" fillId="0" borderId="4" xfId="0" applyBorder="1"/>
    <xf numFmtId="0" fontId="9" fillId="0" borderId="0" xfId="0" applyFont="1" applyBorder="1"/>
    <xf numFmtId="9" fontId="0" fillId="0" borderId="1" xfId="2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0" xfId="0" applyFont="1" applyFill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8" xfId="0" applyBorder="1" applyAlignment="1"/>
    <xf numFmtId="0" fontId="0" fillId="0" borderId="10" xfId="0" applyBorder="1"/>
    <xf numFmtId="0" fontId="0" fillId="0" borderId="11" xfId="0" applyBorder="1"/>
    <xf numFmtId="0" fontId="4" fillId="0" borderId="12" xfId="0" applyFont="1" applyBorder="1"/>
    <xf numFmtId="44" fontId="4" fillId="0" borderId="13" xfId="0" applyNumberFormat="1" applyFont="1" applyBorder="1"/>
    <xf numFmtId="44" fontId="4" fillId="0" borderId="13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44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6" xfId="0" applyBorder="1"/>
    <xf numFmtId="0" fontId="0" fillId="0" borderId="0" xfId="0" applyBorder="1" applyAlignment="1">
      <alignment horizontal="left"/>
    </xf>
    <xf numFmtId="0" fontId="0" fillId="0" borderId="2" xfId="0" applyFill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Border="1"/>
    <xf numFmtId="9" fontId="0" fillId="0" borderId="0" xfId="29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4" fillId="0" borderId="0" xfId="0" applyNumberFormat="1" applyFont="1"/>
    <xf numFmtId="0" fontId="10" fillId="0" borderId="0" xfId="0" applyFont="1" applyAlignment="1">
      <alignment horizontal="center"/>
    </xf>
    <xf numFmtId="0" fontId="0" fillId="0" borderId="5" xfId="0" applyBorder="1" applyAlignment="1"/>
    <xf numFmtId="0" fontId="0" fillId="0" borderId="7" xfId="0" applyBorder="1" applyAlignment="1">
      <alignment horizontal="center"/>
    </xf>
    <xf numFmtId="44" fontId="0" fillId="0" borderId="0" xfId="0" applyNumberFormat="1" applyFont="1" applyAlignment="1">
      <alignment horizontal="center"/>
    </xf>
    <xf numFmtId="0" fontId="4" fillId="0" borderId="17" xfId="0" applyFont="1" applyBorder="1"/>
    <xf numFmtId="44" fontId="0" fillId="0" borderId="18" xfId="0" applyNumberFormat="1" applyBorder="1"/>
    <xf numFmtId="44" fontId="0" fillId="0" borderId="18" xfId="0" applyNumberFormat="1" applyBorder="1" applyAlignment="1">
      <alignment horizontal="center"/>
    </xf>
    <xf numFmtId="0" fontId="0" fillId="0" borderId="19" xfId="0" applyBorder="1"/>
    <xf numFmtId="0" fontId="0" fillId="0" borderId="18" xfId="0" applyBorder="1" applyAlignment="1">
      <alignment horizontal="center"/>
    </xf>
    <xf numFmtId="44" fontId="4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4" fontId="0" fillId="0" borderId="3" xfId="0" applyNumberFormat="1" applyFont="1" applyBorder="1"/>
    <xf numFmtId="44" fontId="0" fillId="0" borderId="0" xfId="0" applyNumberFormat="1" applyFont="1" applyBorder="1"/>
    <xf numFmtId="44" fontId="0" fillId="0" borderId="0" xfId="0" applyNumberFormat="1" applyFont="1"/>
    <xf numFmtId="0" fontId="0" fillId="0" borderId="0" xfId="0" applyFont="1" applyAlignment="1">
      <alignment horizontal="center"/>
    </xf>
    <xf numFmtId="44" fontId="0" fillId="0" borderId="3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3" fillId="0" borderId="8" xfId="0" applyFont="1" applyBorder="1"/>
    <xf numFmtId="0" fontId="14" fillId="0" borderId="8" xfId="0" applyFont="1" applyBorder="1"/>
    <xf numFmtId="0" fontId="13" fillId="0" borderId="8" xfId="0" applyFont="1" applyBorder="1"/>
    <xf numFmtId="0" fontId="15" fillId="0" borderId="8" xfId="0" applyFont="1" applyBorder="1"/>
    <xf numFmtId="0" fontId="15" fillId="0" borderId="8" xfId="0" applyFont="1" applyBorder="1" applyAlignment="1"/>
    <xf numFmtId="0" fontId="15" fillId="0" borderId="0" xfId="0" applyFont="1"/>
    <xf numFmtId="0" fontId="17" fillId="0" borderId="0" xfId="0" applyFont="1"/>
    <xf numFmtId="44" fontId="16" fillId="0" borderId="13" xfId="0" applyNumberFormat="1" applyFont="1" applyBorder="1" applyAlignment="1">
      <alignment horizontal="center"/>
    </xf>
    <xf numFmtId="44" fontId="18" fillId="0" borderId="14" xfId="0" applyNumberFormat="1" applyFont="1" applyBorder="1" applyAlignment="1">
      <alignment horizontal="center"/>
    </xf>
    <xf numFmtId="44" fontId="4" fillId="0" borderId="17" xfId="0" applyNumberFormat="1" applyFont="1" applyBorder="1"/>
    <xf numFmtId="0" fontId="2" fillId="0" borderId="8" xfId="0" applyFont="1" applyBorder="1"/>
    <xf numFmtId="0" fontId="19" fillId="0" borderId="0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applyFont="1"/>
    <xf numFmtId="44" fontId="14" fillId="0" borderId="1" xfId="0" applyNumberFormat="1" applyFont="1" applyBorder="1"/>
    <xf numFmtId="44" fontId="15" fillId="0" borderId="1" xfId="0" applyNumberFormat="1" applyFont="1" applyBorder="1"/>
    <xf numFmtId="0" fontId="9" fillId="0" borderId="0" xfId="0" applyFont="1" applyFill="1"/>
    <xf numFmtId="0" fontId="0" fillId="0" borderId="0" xfId="0" applyFill="1" applyAlignment="1">
      <alignment horizontal="center"/>
    </xf>
    <xf numFmtId="44" fontId="0" fillId="0" borderId="0" xfId="0" applyNumberFormat="1" applyFill="1"/>
    <xf numFmtId="0" fontId="19" fillId="0" borderId="0" xfId="0" applyFont="1" applyFill="1" applyBorder="1" applyAlignment="1">
      <alignment horizontal="right"/>
    </xf>
    <xf numFmtId="0" fontId="0" fillId="0" borderId="0" xfId="0" applyFill="1"/>
    <xf numFmtId="0" fontId="4" fillId="0" borderId="0" xfId="0" applyFont="1" applyFill="1"/>
    <xf numFmtId="0" fontId="4" fillId="0" borderId="2" xfId="0" applyFont="1" applyFill="1" applyBorder="1"/>
    <xf numFmtId="0" fontId="0" fillId="0" borderId="2" xfId="0" applyFill="1" applyBorder="1" applyAlignment="1">
      <alignment horizontal="left"/>
    </xf>
    <xf numFmtId="44" fontId="0" fillId="0" borderId="2" xfId="0" applyNumberForma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44" fontId="4" fillId="0" borderId="0" xfId="0" applyNumberFormat="1" applyFont="1" applyFill="1" applyAlignment="1">
      <alignment horizontal="center"/>
    </xf>
    <xf numFmtId="0" fontId="8" fillId="0" borderId="0" xfId="0" applyFont="1" applyFill="1"/>
    <xf numFmtId="44" fontId="0" fillId="0" borderId="0" xfId="0" applyNumberFormat="1" applyFill="1" applyBorder="1"/>
    <xf numFmtId="0" fontId="0" fillId="0" borderId="3" xfId="0" applyFill="1" applyBorder="1" applyAlignment="1">
      <alignment horizontal="center"/>
    </xf>
    <xf numFmtId="44" fontId="0" fillId="0" borderId="3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/>
    <xf numFmtId="0" fontId="4" fillId="0" borderId="0" xfId="0" applyFont="1" applyFill="1" applyBorder="1" applyAlignment="1">
      <alignment horizontal="center"/>
    </xf>
    <xf numFmtId="44" fontId="4" fillId="0" borderId="0" xfId="0" applyNumberFormat="1" applyFont="1" applyFill="1"/>
    <xf numFmtId="44" fontId="0" fillId="0" borderId="3" xfId="0" applyNumberFormat="1" applyFont="1" applyFill="1" applyBorder="1"/>
    <xf numFmtId="44" fontId="0" fillId="0" borderId="0" xfId="0" applyNumberFormat="1" applyFont="1" applyFill="1" applyBorder="1"/>
    <xf numFmtId="44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44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44" fontId="0" fillId="0" borderId="3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9" fontId="0" fillId="0" borderId="1" xfId="29" applyFont="1" applyFill="1" applyBorder="1" applyAlignment="1">
      <alignment horizontal="center"/>
    </xf>
    <xf numFmtId="9" fontId="0" fillId="0" borderId="0" xfId="29" applyFont="1" applyFill="1" applyBorder="1" applyAlignment="1">
      <alignment horizontal="center"/>
    </xf>
    <xf numFmtId="44" fontId="0" fillId="0" borderId="4" xfId="0" applyNumberFormat="1" applyFill="1" applyBorder="1"/>
    <xf numFmtId="0" fontId="0" fillId="0" borderId="2" xfId="0" applyFill="1" applyBorder="1" applyAlignment="1">
      <alignment horizontal="center"/>
    </xf>
    <xf numFmtId="44" fontId="0" fillId="0" borderId="2" xfId="0" applyNumberFormat="1" applyFill="1" applyBorder="1"/>
    <xf numFmtId="0" fontId="4" fillId="0" borderId="0" xfId="0" applyFont="1" applyFill="1" applyBorder="1"/>
    <xf numFmtId="44" fontId="0" fillId="0" borderId="1" xfId="0" applyNumberFormat="1" applyFill="1" applyBorder="1"/>
    <xf numFmtId="0" fontId="13" fillId="0" borderId="0" xfId="0" applyFont="1" applyFill="1" applyBorder="1"/>
    <xf numFmtId="0" fontId="9" fillId="0" borderId="0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4" fillId="0" borderId="17" xfId="0" applyFont="1" applyFill="1" applyBorder="1"/>
    <xf numFmtId="44" fontId="0" fillId="0" borderId="18" xfId="0" applyNumberFormat="1" applyFill="1" applyBorder="1"/>
    <xf numFmtId="44" fontId="0" fillId="0" borderId="18" xfId="0" applyNumberFormat="1" applyFill="1" applyBorder="1" applyAlignment="1">
      <alignment horizontal="center"/>
    </xf>
    <xf numFmtId="0" fontId="0" fillId="0" borderId="19" xfId="0" applyFill="1" applyBorder="1"/>
    <xf numFmtId="0" fontId="4" fillId="0" borderId="12" xfId="0" applyFont="1" applyFill="1" applyBorder="1"/>
    <xf numFmtId="44" fontId="4" fillId="0" borderId="13" xfId="0" applyNumberFormat="1" applyFont="1" applyFill="1" applyBorder="1"/>
    <xf numFmtId="44" fontId="4" fillId="0" borderId="13" xfId="0" applyNumberFormat="1" applyFont="1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15" xfId="0" applyFill="1" applyBorder="1"/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/>
    <xf numFmtId="0" fontId="13" fillId="0" borderId="8" xfId="0" applyFont="1" applyFill="1" applyBorder="1" applyAlignment="1"/>
    <xf numFmtId="0" fontId="0" fillId="0" borderId="8" xfId="0" applyFill="1" applyBorder="1" applyAlignment="1">
      <alignment wrapText="1"/>
    </xf>
    <xf numFmtId="44" fontId="0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44" fontId="0" fillId="0" borderId="0" xfId="0" applyNumberFormat="1" applyFill="1" applyBorder="1" applyAlignment="1">
      <alignment wrapText="1"/>
    </xf>
    <xf numFmtId="0" fontId="0" fillId="0" borderId="9" xfId="0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10" xfId="0" applyFill="1" applyBorder="1"/>
    <xf numFmtId="0" fontId="0" fillId="0" borderId="1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5" xfId="0" applyFill="1" applyBorder="1" applyAlignment="1"/>
    <xf numFmtId="44" fontId="0" fillId="0" borderId="6" xfId="0" applyNumberFormat="1" applyFill="1" applyBorder="1"/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1" xfId="0" applyFill="1" applyBorder="1"/>
    <xf numFmtId="0" fontId="13" fillId="0" borderId="8" xfId="0" applyFont="1" applyFill="1" applyBorder="1"/>
    <xf numFmtId="44" fontId="0" fillId="0" borderId="0" xfId="30" applyFont="1" applyFill="1"/>
    <xf numFmtId="0" fontId="0" fillId="0" borderId="3" xfId="0" applyFill="1" applyBorder="1"/>
    <xf numFmtId="0" fontId="0" fillId="0" borderId="4" xfId="0" applyFill="1" applyBorder="1"/>
    <xf numFmtId="44" fontId="21" fillId="0" borderId="14" xfId="0" applyNumberFormat="1" applyFont="1" applyFill="1" applyBorder="1" applyAlignment="1">
      <alignment horizontal="center"/>
    </xf>
    <xf numFmtId="0" fontId="14" fillId="0" borderId="0" xfId="0" applyFont="1" applyFill="1"/>
    <xf numFmtId="0" fontId="13" fillId="0" borderId="0" xfId="0" applyFont="1" applyFill="1"/>
    <xf numFmtId="0" fontId="21" fillId="0" borderId="0" xfId="0" applyFont="1" applyFill="1"/>
    <xf numFmtId="0" fontId="2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4" fontId="13" fillId="0" borderId="1" xfId="0" applyNumberFormat="1" applyFont="1" applyFill="1" applyBorder="1"/>
    <xf numFmtId="44" fontId="15" fillId="0" borderId="1" xfId="0" applyNumberFormat="1" applyFont="1" applyFill="1" applyBorder="1"/>
    <xf numFmtId="0" fontId="1" fillId="0" borderId="8" xfId="0" applyFont="1" applyFill="1" applyBorder="1"/>
    <xf numFmtId="0" fontId="20" fillId="0" borderId="0" xfId="0" applyFont="1" applyBorder="1" applyAlignment="1">
      <alignment horizontal="right" vertical="top"/>
    </xf>
    <xf numFmtId="0" fontId="20" fillId="0" borderId="0" xfId="0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0" xfId="0" applyFont="1" applyAlignment="1">
      <alignment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4" fillId="0" borderId="0" xfId="0" applyFont="1" applyFill="1" applyAlignment="1">
      <alignment horizontal="left"/>
    </xf>
  </cellXfs>
  <cellStyles count="31">
    <cellStyle name="Currency" xfId="30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  <cellStyle name="Percent" xfId="29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9525</xdr:rowOff>
    </xdr:from>
    <xdr:to>
      <xdr:col>3</xdr:col>
      <xdr:colOff>766445</xdr:colOff>
      <xdr:row>1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03709D-ED9C-421C-993C-20676C041B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9525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709083</xdr:colOff>
      <xdr:row>0</xdr:row>
      <xdr:rowOff>52917</xdr:rowOff>
    </xdr:from>
    <xdr:to>
      <xdr:col>3</xdr:col>
      <xdr:colOff>641562</xdr:colOff>
      <xdr:row>1</xdr:row>
      <xdr:rowOff>237067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D03543-57D9-45EC-AC4D-309728427C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50" y="52917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169333</xdr:colOff>
      <xdr:row>0</xdr:row>
      <xdr:rowOff>21166</xdr:rowOff>
    </xdr:from>
    <xdr:to>
      <xdr:col>3</xdr:col>
      <xdr:colOff>916728</xdr:colOff>
      <xdr:row>1</xdr:row>
      <xdr:rowOff>205316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B8AC52-E401-44CE-889C-271FE22FE5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7083" y="21166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8"/>
  <sheetViews>
    <sheetView showGridLines="0" tabSelected="1" zoomScaleNormal="100" zoomScalePageLayoutView="150" workbookViewId="0">
      <selection activeCell="E2" sqref="E2"/>
    </sheetView>
  </sheetViews>
  <sheetFormatPr defaultColWidth="11" defaultRowHeight="15.75" x14ac:dyDescent="0.25"/>
  <cols>
    <col min="1" max="1" width="24.75" style="47" customWidth="1"/>
    <col min="2" max="2" width="39.5" style="27" customWidth="1"/>
    <col min="3" max="3" width="10.75" style="27" bestFit="1" customWidth="1"/>
    <col min="4" max="4" width="12.125" style="2" customWidth="1"/>
    <col min="5" max="5" width="12.875" style="2" customWidth="1"/>
    <col min="6" max="6" width="12.125" style="47" bestFit="1" customWidth="1"/>
    <col min="7" max="16384" width="11" style="47"/>
  </cols>
  <sheetData>
    <row r="1" spans="1:6" ht="20.25" x14ac:dyDescent="0.3">
      <c r="A1" s="20" t="s">
        <v>58</v>
      </c>
      <c r="E1" s="85" t="s">
        <v>122</v>
      </c>
    </row>
    <row r="2" spans="1:6" ht="18.75" x14ac:dyDescent="0.3">
      <c r="A2" s="20" t="s">
        <v>76</v>
      </c>
      <c r="E2" s="86" t="s">
        <v>176</v>
      </c>
    </row>
    <row r="3" spans="1:6" x14ac:dyDescent="0.25">
      <c r="A3" s="46" t="s">
        <v>13</v>
      </c>
      <c r="B3" s="178"/>
      <c r="C3" s="178"/>
      <c r="D3" s="178"/>
      <c r="E3" s="178"/>
    </row>
    <row r="4" spans="1:6" x14ac:dyDescent="0.25">
      <c r="A4" s="46" t="s">
        <v>81</v>
      </c>
      <c r="B4" s="178"/>
      <c r="C4" s="178"/>
      <c r="D4" s="178"/>
      <c r="E4" s="178"/>
    </row>
    <row r="5" spans="1:6" x14ac:dyDescent="0.25">
      <c r="A5" s="46" t="s">
        <v>82</v>
      </c>
      <c r="B5" s="179"/>
      <c r="C5" s="179"/>
      <c r="D5" s="179"/>
      <c r="E5" s="179"/>
    </row>
    <row r="6" spans="1:6" x14ac:dyDescent="0.25">
      <c r="A6" s="46" t="s">
        <v>83</v>
      </c>
      <c r="B6" s="179"/>
      <c r="C6" s="179"/>
      <c r="D6" s="179"/>
      <c r="E6" s="179"/>
    </row>
    <row r="7" spans="1:6" x14ac:dyDescent="0.25">
      <c r="A7" s="46" t="s">
        <v>14</v>
      </c>
      <c r="B7" s="179"/>
      <c r="C7" s="179"/>
      <c r="D7" s="179"/>
      <c r="E7" s="179"/>
    </row>
    <row r="8" spans="1:6" ht="9.75" customHeight="1" thickBot="1" x14ac:dyDescent="0.3">
      <c r="A8" s="6"/>
      <c r="B8" s="7"/>
      <c r="C8" s="7"/>
      <c r="D8" s="9"/>
      <c r="E8" s="9"/>
      <c r="F8" s="65"/>
    </row>
    <row r="9" spans="1:6" x14ac:dyDescent="0.25">
      <c r="B9" s="49" t="s">
        <v>16</v>
      </c>
      <c r="C9" s="12"/>
      <c r="D9" s="13" t="s">
        <v>17</v>
      </c>
      <c r="E9" s="13" t="s">
        <v>18</v>
      </c>
      <c r="F9" s="19"/>
    </row>
    <row r="10" spans="1:6" x14ac:dyDescent="0.25">
      <c r="A10" s="46" t="s">
        <v>15</v>
      </c>
      <c r="D10" s="13"/>
    </row>
    <row r="11" spans="1:6" x14ac:dyDescent="0.25">
      <c r="A11" s="18" t="s">
        <v>99</v>
      </c>
    </row>
    <row r="12" spans="1:6" x14ac:dyDescent="0.25">
      <c r="A12" s="47" t="s">
        <v>52</v>
      </c>
      <c r="B12" s="27">
        <v>98</v>
      </c>
      <c r="C12" s="27" t="s">
        <v>0</v>
      </c>
      <c r="D12" s="2">
        <v>100</v>
      </c>
      <c r="E12" s="10">
        <f>B12*D12</f>
        <v>9800</v>
      </c>
    </row>
    <row r="13" spans="1:6" x14ac:dyDescent="0.25">
      <c r="A13" s="47" t="s">
        <v>19</v>
      </c>
      <c r="B13" s="27">
        <v>20</v>
      </c>
      <c r="C13" s="27" t="s">
        <v>0</v>
      </c>
      <c r="D13" s="2">
        <v>50</v>
      </c>
      <c r="E13" s="10">
        <f>B13*D13</f>
        <v>1000</v>
      </c>
    </row>
    <row r="14" spans="1:6" x14ac:dyDescent="0.25">
      <c r="A14" s="47" t="s">
        <v>20</v>
      </c>
      <c r="B14" s="53">
        <f>B12+B13</f>
        <v>118</v>
      </c>
      <c r="E14" s="11">
        <f>SUM(E12:E13)</f>
        <v>10800</v>
      </c>
    </row>
    <row r="15" spans="1:6" x14ac:dyDescent="0.25">
      <c r="B15" s="15"/>
      <c r="E15" s="10"/>
    </row>
    <row r="16" spans="1:6" x14ac:dyDescent="0.25">
      <c r="A16" s="18" t="s">
        <v>21</v>
      </c>
      <c r="B16" s="15"/>
      <c r="E16" s="10"/>
    </row>
    <row r="17" spans="1:6" x14ac:dyDescent="0.25">
      <c r="A17" s="47" t="s">
        <v>22</v>
      </c>
      <c r="E17" s="10">
        <f>E37</f>
        <v>1500</v>
      </c>
      <c r="F17" s="1"/>
    </row>
    <row r="18" spans="1:6" x14ac:dyDescent="0.25">
      <c r="E18" s="10"/>
      <c r="F18" s="1"/>
    </row>
    <row r="19" spans="1:6" x14ac:dyDescent="0.25">
      <c r="A19" s="46" t="s">
        <v>59</v>
      </c>
      <c r="B19" s="47"/>
      <c r="E19" s="11">
        <f>SUM(E14:E17)</f>
        <v>12300</v>
      </c>
    </row>
    <row r="20" spans="1:6" x14ac:dyDescent="0.25">
      <c r="A20" s="14"/>
      <c r="B20" s="15"/>
      <c r="C20" s="15"/>
      <c r="D20" s="10"/>
      <c r="E20" s="10"/>
    </row>
    <row r="21" spans="1:6" x14ac:dyDescent="0.25">
      <c r="A21" s="18" t="s">
        <v>100</v>
      </c>
    </row>
    <row r="22" spans="1:6" x14ac:dyDescent="0.25">
      <c r="A22" s="47" t="s">
        <v>23</v>
      </c>
      <c r="B22" s="27">
        <v>15</v>
      </c>
      <c r="C22" s="27" t="s">
        <v>0</v>
      </c>
      <c r="D22" s="2">
        <v>10</v>
      </c>
      <c r="E22" s="10">
        <f>B22*D22</f>
        <v>150</v>
      </c>
    </row>
    <row r="23" spans="1:6" x14ac:dyDescent="0.25">
      <c r="A23" s="47" t="s">
        <v>24</v>
      </c>
      <c r="B23" s="27">
        <v>10</v>
      </c>
      <c r="C23" s="27" t="s">
        <v>0</v>
      </c>
      <c r="D23" s="2">
        <v>5</v>
      </c>
      <c r="E23" s="10">
        <f>B23*D23</f>
        <v>50</v>
      </c>
    </row>
    <row r="24" spans="1:6" x14ac:dyDescent="0.25">
      <c r="A24" s="87" t="s">
        <v>84</v>
      </c>
      <c r="B24" s="53">
        <f>B22+B23</f>
        <v>25</v>
      </c>
      <c r="E24" s="11">
        <f>SUM(E22:E23)</f>
        <v>200</v>
      </c>
    </row>
    <row r="25" spans="1:6" s="46" customFormat="1" x14ac:dyDescent="0.25">
      <c r="A25" s="46" t="s">
        <v>25</v>
      </c>
      <c r="B25" s="54"/>
      <c r="C25" s="49"/>
      <c r="D25" s="55"/>
      <c r="E25" s="67">
        <f>E19+E24</f>
        <v>12500</v>
      </c>
    </row>
    <row r="26" spans="1:6" x14ac:dyDescent="0.25">
      <c r="B26" s="15"/>
      <c r="E26" s="68"/>
    </row>
    <row r="27" spans="1:6" x14ac:dyDescent="0.25">
      <c r="A27" s="46" t="s">
        <v>26</v>
      </c>
      <c r="E27" s="69"/>
    </row>
    <row r="28" spans="1:6" x14ac:dyDescent="0.25">
      <c r="A28" s="46" t="s">
        <v>27</v>
      </c>
      <c r="B28" s="177" t="s">
        <v>1</v>
      </c>
      <c r="C28" s="177"/>
      <c r="D28" s="177"/>
      <c r="E28" s="70"/>
    </row>
    <row r="29" spans="1:6" x14ac:dyDescent="0.25">
      <c r="A29" s="18" t="s">
        <v>85</v>
      </c>
      <c r="B29" s="49"/>
      <c r="C29" s="49"/>
      <c r="D29" s="49"/>
      <c r="E29" s="70"/>
    </row>
    <row r="30" spans="1:6" x14ac:dyDescent="0.25">
      <c r="A30" s="17" t="s">
        <v>2</v>
      </c>
      <c r="B30" s="176" t="s">
        <v>73</v>
      </c>
      <c r="C30" s="176"/>
      <c r="D30" s="176"/>
      <c r="E30" s="59">
        <v>500</v>
      </c>
    </row>
    <row r="31" spans="1:6" x14ac:dyDescent="0.25">
      <c r="A31" s="72" t="s">
        <v>28</v>
      </c>
      <c r="B31" s="176" t="s">
        <v>14</v>
      </c>
      <c r="C31" s="176"/>
      <c r="D31" s="176"/>
      <c r="E31" s="59">
        <v>500</v>
      </c>
    </row>
    <row r="32" spans="1:6" x14ac:dyDescent="0.25">
      <c r="A32" s="17"/>
      <c r="B32" s="176"/>
      <c r="C32" s="176"/>
      <c r="D32" s="176"/>
      <c r="E32" s="59">
        <v>0</v>
      </c>
    </row>
    <row r="33" spans="1:6" x14ac:dyDescent="0.25">
      <c r="A33" s="17" t="s">
        <v>20</v>
      </c>
      <c r="B33" s="48"/>
      <c r="C33" s="48"/>
      <c r="D33" s="48"/>
      <c r="E33" s="71">
        <f>SUM(E30:E32)</f>
        <v>1000</v>
      </c>
    </row>
    <row r="34" spans="1:6" x14ac:dyDescent="0.25">
      <c r="A34" s="18" t="s">
        <v>77</v>
      </c>
      <c r="B34" s="176"/>
      <c r="C34" s="176"/>
      <c r="D34" s="176"/>
      <c r="E34" s="59"/>
    </row>
    <row r="35" spans="1:6" x14ac:dyDescent="0.25">
      <c r="A35" s="47" t="s">
        <v>12</v>
      </c>
      <c r="B35" s="176" t="s">
        <v>124</v>
      </c>
      <c r="C35" s="176"/>
      <c r="D35" s="176"/>
      <c r="E35" s="69">
        <v>1500</v>
      </c>
      <c r="F35" s="1"/>
    </row>
    <row r="36" spans="1:6" x14ac:dyDescent="0.25">
      <c r="B36" s="176"/>
      <c r="C36" s="176"/>
      <c r="D36" s="176"/>
      <c r="E36" s="69">
        <v>0</v>
      </c>
    </row>
    <row r="37" spans="1:6" x14ac:dyDescent="0.25">
      <c r="A37" s="47" t="s">
        <v>20</v>
      </c>
      <c r="B37" s="44"/>
      <c r="C37" s="44"/>
      <c r="D37" s="44"/>
      <c r="E37" s="67">
        <f>SUM(E35:E36)</f>
        <v>1500</v>
      </c>
    </row>
    <row r="38" spans="1:6" x14ac:dyDescent="0.25">
      <c r="A38" s="46" t="s">
        <v>30</v>
      </c>
      <c r="B38" s="15"/>
      <c r="C38" s="15"/>
      <c r="D38" s="10"/>
      <c r="E38" s="67">
        <f>E33+E37</f>
        <v>2500</v>
      </c>
    </row>
    <row r="39" spans="1:6" x14ac:dyDescent="0.25">
      <c r="E39" s="69"/>
    </row>
    <row r="40" spans="1:6" x14ac:dyDescent="0.25">
      <c r="A40" s="46" t="s">
        <v>53</v>
      </c>
      <c r="E40" s="68">
        <f>E25-E38</f>
        <v>10000</v>
      </c>
    </row>
    <row r="41" spans="1:6" x14ac:dyDescent="0.25">
      <c r="A41" s="46"/>
      <c r="E41" s="10"/>
    </row>
    <row r="42" spans="1:6" x14ac:dyDescent="0.25">
      <c r="A42" s="46" t="s">
        <v>86</v>
      </c>
      <c r="B42" s="66" t="s">
        <v>87</v>
      </c>
      <c r="C42" s="25">
        <v>0.75</v>
      </c>
      <c r="E42" s="2">
        <f>E40*C42*-1</f>
        <v>-7500</v>
      </c>
    </row>
    <row r="43" spans="1:6" x14ac:dyDescent="0.25">
      <c r="A43" s="46"/>
      <c r="C43" s="52"/>
    </row>
    <row r="44" spans="1:6" ht="16.5" thickBot="1" x14ac:dyDescent="0.3">
      <c r="A44" s="46" t="s">
        <v>60</v>
      </c>
      <c r="E44" s="16">
        <f>SUM(E40:E42)</f>
        <v>2500</v>
      </c>
    </row>
    <row r="45" spans="1:6" ht="9" customHeight="1" thickTop="1" thickBot="1" x14ac:dyDescent="0.3">
      <c r="A45" s="4"/>
      <c r="B45" s="5"/>
      <c r="C45" s="5"/>
      <c r="D45" s="8"/>
      <c r="E45" s="8"/>
    </row>
    <row r="46" spans="1:6" x14ac:dyDescent="0.25">
      <c r="A46" s="28" t="s">
        <v>88</v>
      </c>
      <c r="B46" s="15"/>
      <c r="C46" s="15"/>
      <c r="D46" s="10"/>
      <c r="E46" s="10"/>
    </row>
    <row r="47" spans="1:6" x14ac:dyDescent="0.25">
      <c r="A47" s="50" t="s">
        <v>32</v>
      </c>
      <c r="B47" s="47"/>
      <c r="C47" s="44" t="s">
        <v>89</v>
      </c>
      <c r="D47" s="10"/>
      <c r="E47" s="10">
        <f>E42*-1</f>
        <v>7500</v>
      </c>
    </row>
    <row r="48" spans="1:6" ht="16.5" thickBot="1" x14ac:dyDescent="0.3">
      <c r="A48" s="50" t="s">
        <v>90</v>
      </c>
      <c r="B48" s="15"/>
      <c r="C48" s="15"/>
      <c r="D48" s="10"/>
      <c r="E48" s="16">
        <f>SUM(E47:E47)</f>
        <v>7500</v>
      </c>
    </row>
    <row r="49" spans="1:5" ht="8.25" customHeight="1" thickTop="1" thickBot="1" x14ac:dyDescent="0.3">
      <c r="A49" s="4"/>
      <c r="B49" s="5"/>
      <c r="C49" s="5"/>
      <c r="D49" s="8"/>
      <c r="E49" s="8"/>
    </row>
    <row r="50" spans="1:5" x14ac:dyDescent="0.25">
      <c r="A50" s="28" t="s">
        <v>33</v>
      </c>
      <c r="B50" s="15"/>
      <c r="C50" s="15"/>
      <c r="D50" s="10"/>
      <c r="E50" s="10"/>
    </row>
    <row r="51" spans="1:5" x14ac:dyDescent="0.25">
      <c r="A51" s="50" t="s">
        <v>34</v>
      </c>
      <c r="B51" s="15"/>
      <c r="C51" s="15"/>
      <c r="D51" s="10"/>
      <c r="E51" s="10">
        <f>E14</f>
        <v>10800</v>
      </c>
    </row>
    <row r="52" spans="1:5" x14ac:dyDescent="0.25">
      <c r="A52" s="50" t="s">
        <v>35</v>
      </c>
      <c r="B52" s="15"/>
      <c r="C52" s="15"/>
      <c r="D52" s="10"/>
      <c r="E52" s="10">
        <f>E24</f>
        <v>200</v>
      </c>
    </row>
    <row r="53" spans="1:5" x14ac:dyDescent="0.25">
      <c r="A53" s="50" t="s">
        <v>61</v>
      </c>
      <c r="B53" s="15"/>
      <c r="C53" s="15"/>
      <c r="D53" s="10"/>
      <c r="E53" s="10">
        <f>E33*-1</f>
        <v>-1000</v>
      </c>
    </row>
    <row r="54" spans="1:5" x14ac:dyDescent="0.25">
      <c r="A54" s="50" t="s">
        <v>91</v>
      </c>
      <c r="B54" s="15"/>
      <c r="C54" s="15"/>
      <c r="D54" s="10"/>
      <c r="E54" s="10">
        <f>E48*-1</f>
        <v>-7500</v>
      </c>
    </row>
    <row r="55" spans="1:5" ht="16.5" thickBot="1" x14ac:dyDescent="0.3">
      <c r="A55" s="50" t="s">
        <v>62</v>
      </c>
      <c r="B55" s="15"/>
      <c r="C55" s="15"/>
      <c r="D55" s="10"/>
      <c r="E55" s="16">
        <f>SUM(E51:E54)</f>
        <v>2500</v>
      </c>
    </row>
    <row r="56" spans="1:5" ht="9" customHeight="1" thickTop="1" thickBot="1" x14ac:dyDescent="0.3">
      <c r="A56" s="4"/>
      <c r="B56" s="5"/>
      <c r="C56" s="5"/>
      <c r="D56" s="8"/>
      <c r="E56" s="8"/>
    </row>
    <row r="57" spans="1:5" x14ac:dyDescent="0.25">
      <c r="A57" s="28" t="s">
        <v>92</v>
      </c>
      <c r="B57" s="15"/>
      <c r="C57" s="15"/>
      <c r="D57" s="10"/>
      <c r="E57" s="10"/>
    </row>
    <row r="58" spans="1:5" x14ac:dyDescent="0.25">
      <c r="A58" s="29" t="s">
        <v>63</v>
      </c>
      <c r="B58" s="15"/>
      <c r="C58" s="15"/>
      <c r="D58" s="10"/>
      <c r="E58" s="10">
        <f>E48</f>
        <v>7500</v>
      </c>
    </row>
    <row r="59" spans="1:5" ht="16.5" thickBot="1" x14ac:dyDescent="0.3">
      <c r="A59" s="29" t="s">
        <v>62</v>
      </c>
      <c r="B59" s="15"/>
      <c r="C59" s="15"/>
      <c r="D59" s="10"/>
      <c r="E59" s="16">
        <f>SUM(E58:E58)</f>
        <v>7500</v>
      </c>
    </row>
    <row r="60" spans="1:5" ht="6.75" customHeight="1" thickTop="1" thickBot="1" x14ac:dyDescent="0.3">
      <c r="A60" s="45"/>
      <c r="B60" s="5"/>
      <c r="C60" s="5"/>
      <c r="D60" s="8"/>
      <c r="E60" s="8"/>
    </row>
    <row r="61" spans="1:5" x14ac:dyDescent="0.25">
      <c r="A61" s="14"/>
      <c r="B61" s="15"/>
      <c r="C61" s="15"/>
      <c r="D61" s="10"/>
      <c r="E61" s="10"/>
    </row>
    <row r="62" spans="1:5" ht="18.75" x14ac:dyDescent="0.3">
      <c r="A62" s="24" t="s">
        <v>37</v>
      </c>
      <c r="B62" s="10"/>
      <c r="C62" s="10"/>
      <c r="D62" s="10"/>
      <c r="E62" s="10"/>
    </row>
    <row r="63" spans="1:5" ht="18.75" x14ac:dyDescent="0.3">
      <c r="A63" s="24"/>
      <c r="B63" s="10"/>
      <c r="C63" s="10"/>
      <c r="D63" s="10"/>
      <c r="E63" s="10"/>
    </row>
    <row r="64" spans="1:5" x14ac:dyDescent="0.25">
      <c r="A64" s="46" t="s">
        <v>38</v>
      </c>
      <c r="B64" s="46" t="s">
        <v>1</v>
      </c>
      <c r="C64" s="46" t="s">
        <v>78</v>
      </c>
      <c r="D64" s="47"/>
      <c r="E64" s="47"/>
    </row>
    <row r="65" spans="1:6" x14ac:dyDescent="0.25">
      <c r="A65" s="27">
        <v>1000</v>
      </c>
      <c r="B65" s="47" t="s">
        <v>40</v>
      </c>
      <c r="C65" s="27" t="s">
        <v>5</v>
      </c>
      <c r="D65" s="47" t="s">
        <v>42</v>
      </c>
      <c r="E65" s="47"/>
    </row>
    <row r="66" spans="1:6" x14ac:dyDescent="0.25">
      <c r="A66" s="27">
        <v>4701</v>
      </c>
      <c r="B66" s="73" t="s">
        <v>68</v>
      </c>
      <c r="C66" s="27" t="s">
        <v>6</v>
      </c>
      <c r="D66" s="47" t="s">
        <v>54</v>
      </c>
      <c r="E66" s="47"/>
    </row>
    <row r="67" spans="1:6" x14ac:dyDescent="0.25">
      <c r="A67" s="27">
        <v>4702</v>
      </c>
      <c r="B67" s="47" t="s">
        <v>64</v>
      </c>
      <c r="C67" s="27" t="s">
        <v>7</v>
      </c>
      <c r="D67" s="47" t="s">
        <v>104</v>
      </c>
      <c r="E67" s="47"/>
    </row>
    <row r="68" spans="1:6" x14ac:dyDescent="0.25">
      <c r="A68" s="27">
        <v>4703</v>
      </c>
      <c r="B68" s="47" t="s">
        <v>65</v>
      </c>
      <c r="C68" s="27" t="s">
        <v>11</v>
      </c>
      <c r="D68" s="47" t="s">
        <v>105</v>
      </c>
      <c r="E68" s="47"/>
    </row>
    <row r="69" spans="1:6" x14ac:dyDescent="0.25">
      <c r="A69" s="27">
        <v>4704</v>
      </c>
      <c r="B69" s="79" t="s">
        <v>101</v>
      </c>
      <c r="D69" s="47" t="s">
        <v>10</v>
      </c>
      <c r="E69" s="47"/>
    </row>
    <row r="70" spans="1:6" x14ac:dyDescent="0.25">
      <c r="A70" s="56">
        <v>4705</v>
      </c>
      <c r="B70" s="80" t="s">
        <v>66</v>
      </c>
      <c r="C70" s="27" t="s">
        <v>8</v>
      </c>
      <c r="D70" s="47" t="s">
        <v>106</v>
      </c>
      <c r="E70" s="47"/>
    </row>
    <row r="71" spans="1:6" x14ac:dyDescent="0.25">
      <c r="A71" s="27">
        <v>5401</v>
      </c>
      <c r="B71" s="47" t="s">
        <v>107</v>
      </c>
      <c r="C71" s="27" t="s">
        <v>9</v>
      </c>
      <c r="D71" s="47" t="s">
        <v>108</v>
      </c>
      <c r="E71" s="10"/>
    </row>
    <row r="72" spans="1:6" ht="16.5" thickBot="1" x14ac:dyDescent="0.3">
      <c r="A72" s="27"/>
      <c r="B72" s="47"/>
      <c r="C72" s="15"/>
      <c r="D72" s="10"/>
      <c r="E72" s="10"/>
    </row>
    <row r="73" spans="1:6" ht="16.5" thickBot="1" x14ac:dyDescent="0.3">
      <c r="A73" s="60" t="s">
        <v>79</v>
      </c>
      <c r="B73" s="61"/>
      <c r="C73" s="62"/>
      <c r="D73" s="61"/>
      <c r="E73" s="61"/>
      <c r="F73" s="63"/>
    </row>
    <row r="74" spans="1:6" x14ac:dyDescent="0.25">
      <c r="A74" s="35" t="s">
        <v>3</v>
      </c>
      <c r="B74" s="36" t="s">
        <v>43</v>
      </c>
      <c r="C74" s="81" t="s">
        <v>44</v>
      </c>
      <c r="D74" s="37" t="s">
        <v>70</v>
      </c>
      <c r="E74" s="37" t="s">
        <v>71</v>
      </c>
      <c r="F74" s="82" t="s">
        <v>72</v>
      </c>
    </row>
    <row r="75" spans="1:6" x14ac:dyDescent="0.25">
      <c r="A75" s="75" t="s">
        <v>102</v>
      </c>
      <c r="B75" s="10" t="s">
        <v>40</v>
      </c>
      <c r="C75" s="15">
        <v>1000</v>
      </c>
      <c r="D75" s="10">
        <f>$E$14</f>
        <v>10800</v>
      </c>
      <c r="E75" s="10"/>
      <c r="F75" s="42"/>
    </row>
    <row r="76" spans="1:6" x14ac:dyDescent="0.25">
      <c r="A76" s="38"/>
      <c r="B76" s="89" t="str">
        <f>B66</f>
        <v>Collecte de fonds - Contributions - Ventes de billets</v>
      </c>
      <c r="C76" s="26">
        <v>4701</v>
      </c>
      <c r="D76" s="3"/>
      <c r="E76" s="3">
        <f>$D75</f>
        <v>10800</v>
      </c>
      <c r="F76" s="39" t="s">
        <v>7</v>
      </c>
    </row>
    <row r="77" spans="1:6" x14ac:dyDescent="0.25">
      <c r="A77" s="77" t="s">
        <v>103</v>
      </c>
      <c r="B77" s="10" t="s">
        <v>40</v>
      </c>
      <c r="C77" s="15">
        <v>1000</v>
      </c>
      <c r="D77" s="10">
        <f>$E$24</f>
        <v>200</v>
      </c>
      <c r="E77" s="10"/>
      <c r="F77" s="31"/>
    </row>
    <row r="78" spans="1:6" x14ac:dyDescent="0.25">
      <c r="A78" s="38"/>
      <c r="B78" s="90" t="str">
        <f>B69</f>
        <v>Collecte de fonds - Non-contribution - Droits de 10 $ ou moins</v>
      </c>
      <c r="C78" s="26">
        <f>A69</f>
        <v>4704</v>
      </c>
      <c r="D78" s="3"/>
      <c r="E78" s="3">
        <f>$D77</f>
        <v>200</v>
      </c>
      <c r="F78" s="39" t="s">
        <v>7</v>
      </c>
    </row>
    <row r="79" spans="1:6" x14ac:dyDescent="0.25">
      <c r="A79" s="32" t="s">
        <v>55</v>
      </c>
      <c r="B79" s="10" t="str">
        <f>B68</f>
        <v>Collecte de fonds - Coûts directs</v>
      </c>
      <c r="C79" s="15">
        <v>4703</v>
      </c>
      <c r="D79" s="10">
        <f>$E$33</f>
        <v>1000</v>
      </c>
      <c r="E79" s="10"/>
      <c r="F79" s="31" t="s">
        <v>7</v>
      </c>
    </row>
    <row r="80" spans="1:6" x14ac:dyDescent="0.25">
      <c r="A80" s="38"/>
      <c r="B80" s="3" t="s">
        <v>40</v>
      </c>
      <c r="C80" s="26">
        <v>1000</v>
      </c>
      <c r="D80" s="3"/>
      <c r="E80" s="3">
        <f>$D79</f>
        <v>1000</v>
      </c>
      <c r="F80" s="39"/>
    </row>
    <row r="81" spans="1:6" x14ac:dyDescent="0.25">
      <c r="A81" s="30" t="s">
        <v>67</v>
      </c>
      <c r="B81" s="10" t="str">
        <f>B68</f>
        <v>Collecte de fonds - Coûts directs</v>
      </c>
      <c r="C81" s="15">
        <v>4703</v>
      </c>
      <c r="D81" s="10">
        <f>$E$37</f>
        <v>1500</v>
      </c>
      <c r="E81" s="10"/>
      <c r="F81" s="31" t="s">
        <v>7</v>
      </c>
    </row>
    <row r="82" spans="1:6" x14ac:dyDescent="0.25">
      <c r="A82" s="38"/>
      <c r="B82" s="3" t="str">
        <f>B67</f>
        <v>Collecte de fonds - Contributions en nature</v>
      </c>
      <c r="C82" s="26">
        <v>4702</v>
      </c>
      <c r="D82" s="3"/>
      <c r="E82" s="3">
        <f>$D81</f>
        <v>1500</v>
      </c>
      <c r="F82" s="39" t="s">
        <v>7</v>
      </c>
    </row>
    <row r="83" spans="1:6" x14ac:dyDescent="0.25">
      <c r="A83" s="74" t="s">
        <v>36</v>
      </c>
      <c r="B83" s="10" t="str">
        <f>B71</f>
        <v>Transfert à l’ACE no 01</v>
      </c>
      <c r="C83" s="15">
        <f>A71</f>
        <v>5401</v>
      </c>
      <c r="D83" s="10">
        <f>E47</f>
        <v>7500</v>
      </c>
      <c r="E83" s="10"/>
      <c r="F83" s="31" t="s">
        <v>7</v>
      </c>
    </row>
    <row r="84" spans="1:6" x14ac:dyDescent="0.25">
      <c r="A84" s="38"/>
      <c r="B84" s="3" t="s">
        <v>40</v>
      </c>
      <c r="C84" s="26">
        <v>1000</v>
      </c>
      <c r="D84" s="3"/>
      <c r="E84" s="3">
        <f>E48</f>
        <v>7500</v>
      </c>
      <c r="F84" s="43"/>
    </row>
    <row r="85" spans="1:6" ht="16.5" thickBot="1" x14ac:dyDescent="0.3">
      <c r="B85" s="2"/>
    </row>
    <row r="86" spans="1:6" ht="16.5" thickBot="1" x14ac:dyDescent="0.3">
      <c r="A86" s="83" t="s">
        <v>97</v>
      </c>
      <c r="B86" s="61"/>
      <c r="C86" s="64"/>
      <c r="D86" s="61"/>
      <c r="E86" s="61"/>
      <c r="F86" s="63"/>
    </row>
    <row r="87" spans="1:6" x14ac:dyDescent="0.25">
      <c r="A87" s="76" t="s">
        <v>47</v>
      </c>
      <c r="B87" s="10" t="s">
        <v>40</v>
      </c>
      <c r="C87" s="15"/>
      <c r="D87" s="10">
        <f>E84</f>
        <v>7500</v>
      </c>
      <c r="E87" s="10"/>
      <c r="F87" s="42"/>
    </row>
    <row r="88" spans="1:6" ht="16.5" thickBot="1" x14ac:dyDescent="0.3">
      <c r="A88" s="33"/>
      <c r="B88" s="8" t="s">
        <v>48</v>
      </c>
      <c r="C88" s="5"/>
      <c r="D88" s="8"/>
      <c r="E88" s="8">
        <f>D87</f>
        <v>7500</v>
      </c>
      <c r="F88" s="34"/>
    </row>
    <row r="89" spans="1:6" x14ac:dyDescent="0.25">
      <c r="B89" s="2"/>
      <c r="C89" s="2"/>
    </row>
    <row r="90" spans="1:6" x14ac:dyDescent="0.25">
      <c r="A90" s="46" t="s">
        <v>80</v>
      </c>
      <c r="B90" s="2"/>
      <c r="C90" s="2"/>
      <c r="D90" s="13" t="s">
        <v>50</v>
      </c>
      <c r="E90" s="13" t="s">
        <v>51</v>
      </c>
    </row>
    <row r="91" spans="1:6" x14ac:dyDescent="0.25">
      <c r="A91" s="47" t="str">
        <f>A75</f>
        <v>Ventes de billets &gt; 10 $ chacun</v>
      </c>
      <c r="B91" s="2"/>
      <c r="C91" s="2"/>
      <c r="D91" s="21">
        <f>D75</f>
        <v>10800</v>
      </c>
      <c r="E91" s="21"/>
    </row>
    <row r="92" spans="1:6" x14ac:dyDescent="0.25">
      <c r="A92" s="47" t="str">
        <f>A77</f>
        <v>Ventes de billets - 10 $ ou moins chacun</v>
      </c>
      <c r="B92" s="2"/>
      <c r="C92" s="2"/>
      <c r="D92" s="21">
        <f>D77</f>
        <v>200</v>
      </c>
      <c r="E92" s="21"/>
    </row>
    <row r="93" spans="1:6" x14ac:dyDescent="0.25">
      <c r="A93" s="47" t="s">
        <v>56</v>
      </c>
      <c r="B93" s="2"/>
      <c r="C93" s="2"/>
      <c r="D93" s="21"/>
      <c r="E93" s="21">
        <f>E80</f>
        <v>1000</v>
      </c>
    </row>
    <row r="94" spans="1:6" x14ac:dyDescent="0.25">
      <c r="A94" s="47" t="s">
        <v>57</v>
      </c>
      <c r="B94" s="2"/>
      <c r="C94" s="2"/>
      <c r="D94" s="21"/>
      <c r="E94" s="21">
        <f>E84</f>
        <v>7500</v>
      </c>
    </row>
    <row r="95" spans="1:6" x14ac:dyDescent="0.25">
      <c r="A95" s="22" t="s">
        <v>49</v>
      </c>
      <c r="B95" s="11"/>
      <c r="C95" s="11"/>
      <c r="D95" s="11">
        <f>SUM(D91:D94)</f>
        <v>11000</v>
      </c>
      <c r="E95" s="11">
        <f>SUM(E91:E94)</f>
        <v>8500</v>
      </c>
    </row>
    <row r="96" spans="1:6" ht="16.5" thickBot="1" x14ac:dyDescent="0.3">
      <c r="A96" s="23" t="s">
        <v>4</v>
      </c>
      <c r="B96" s="16"/>
      <c r="C96" s="16"/>
      <c r="D96" s="16">
        <f>D95-E95</f>
        <v>2500</v>
      </c>
    </row>
    <row r="97" spans="1:6" ht="16.5" thickTop="1" x14ac:dyDescent="0.25">
      <c r="B97" s="2"/>
      <c r="C97" s="2"/>
    </row>
    <row r="98" spans="1:6" x14ac:dyDescent="0.25">
      <c r="A98" s="46" t="s">
        <v>98</v>
      </c>
      <c r="B98" s="2"/>
      <c r="C98" s="2"/>
      <c r="D98" s="13" t="s">
        <v>50</v>
      </c>
      <c r="E98" s="13" t="s">
        <v>51</v>
      </c>
    </row>
    <row r="99" spans="1:6" x14ac:dyDescent="0.25">
      <c r="A99" s="47" t="str">
        <f>A87</f>
        <v>Réception du chèque de transfert</v>
      </c>
      <c r="B99" s="2"/>
      <c r="C99" s="2"/>
      <c r="D99" s="2">
        <f>D87</f>
        <v>7500</v>
      </c>
    </row>
    <row r="100" spans="1:6" x14ac:dyDescent="0.25">
      <c r="A100" s="22" t="s">
        <v>49</v>
      </c>
      <c r="B100" s="11"/>
      <c r="C100" s="11"/>
      <c r="D100" s="11">
        <f>SUM(D99:D99)</f>
        <v>7500</v>
      </c>
      <c r="E100" s="11">
        <f>SUM(E99:E99)</f>
        <v>0</v>
      </c>
    </row>
    <row r="101" spans="1:6" ht="16.5" thickBot="1" x14ac:dyDescent="0.3">
      <c r="A101" s="23" t="s">
        <v>4</v>
      </c>
      <c r="B101" s="16"/>
      <c r="C101" s="16"/>
      <c r="D101" s="16">
        <f>D100-E100</f>
        <v>7500</v>
      </c>
    </row>
    <row r="102" spans="1:6" s="2" customFormat="1" ht="16.5" thickTop="1" x14ac:dyDescent="0.25">
      <c r="A102" s="47"/>
      <c r="F102" s="47"/>
    </row>
    <row r="103" spans="1:6" s="2" customFormat="1" x14ac:dyDescent="0.25">
      <c r="A103" s="47"/>
      <c r="F103" s="47"/>
    </row>
    <row r="104" spans="1:6" s="2" customFormat="1" x14ac:dyDescent="0.25">
      <c r="A104" s="47"/>
      <c r="F104" s="47"/>
    </row>
    <row r="105" spans="1:6" s="2" customFormat="1" x14ac:dyDescent="0.25">
      <c r="A105" s="47"/>
      <c r="F105" s="47"/>
    </row>
    <row r="106" spans="1:6" s="2" customFormat="1" x14ac:dyDescent="0.25">
      <c r="A106" s="47"/>
      <c r="F106" s="47"/>
    </row>
    <row r="107" spans="1:6" s="2" customFormat="1" x14ac:dyDescent="0.25">
      <c r="A107" s="47"/>
      <c r="F107" s="47"/>
    </row>
    <row r="108" spans="1:6" s="2" customFormat="1" x14ac:dyDescent="0.25">
      <c r="A108" s="47"/>
      <c r="F108" s="47"/>
    </row>
    <row r="109" spans="1:6" s="2" customFormat="1" x14ac:dyDescent="0.25">
      <c r="A109" s="47"/>
      <c r="F109" s="47"/>
    </row>
    <row r="110" spans="1:6" s="2" customFormat="1" x14ac:dyDescent="0.25">
      <c r="A110" s="47"/>
      <c r="F110" s="47"/>
    </row>
    <row r="111" spans="1:6" s="2" customFormat="1" x14ac:dyDescent="0.25">
      <c r="A111" s="47"/>
      <c r="F111" s="47"/>
    </row>
    <row r="112" spans="1:6" s="2" customFormat="1" x14ac:dyDescent="0.25">
      <c r="A112" s="47"/>
      <c r="F112" s="47"/>
    </row>
    <row r="113" spans="1:6" s="2" customFormat="1" x14ac:dyDescent="0.25">
      <c r="A113" s="47"/>
      <c r="F113" s="47"/>
    </row>
    <row r="114" spans="1:6" s="2" customFormat="1" x14ac:dyDescent="0.25">
      <c r="A114" s="47"/>
      <c r="F114" s="47"/>
    </row>
    <row r="115" spans="1:6" s="2" customFormat="1" x14ac:dyDescent="0.25">
      <c r="A115" s="47"/>
      <c r="F115" s="47"/>
    </row>
    <row r="116" spans="1:6" s="2" customFormat="1" x14ac:dyDescent="0.25">
      <c r="A116" s="47"/>
      <c r="F116" s="47"/>
    </row>
    <row r="117" spans="1:6" s="2" customFormat="1" x14ac:dyDescent="0.25">
      <c r="A117" s="47"/>
      <c r="F117" s="47"/>
    </row>
    <row r="118" spans="1:6" s="2" customFormat="1" x14ac:dyDescent="0.25">
      <c r="A118" s="47"/>
      <c r="F118" s="47"/>
    </row>
    <row r="119" spans="1:6" s="2" customFormat="1" x14ac:dyDescent="0.25">
      <c r="A119" s="47"/>
      <c r="F119" s="47"/>
    </row>
    <row r="120" spans="1:6" s="2" customFormat="1" x14ac:dyDescent="0.25">
      <c r="A120" s="47"/>
      <c r="F120" s="47"/>
    </row>
    <row r="121" spans="1:6" s="2" customFormat="1" x14ac:dyDescent="0.25">
      <c r="A121" s="47"/>
      <c r="F121" s="47"/>
    </row>
    <row r="122" spans="1:6" s="2" customFormat="1" x14ac:dyDescent="0.25">
      <c r="A122" s="47"/>
      <c r="F122" s="47"/>
    </row>
    <row r="123" spans="1:6" s="2" customFormat="1" x14ac:dyDescent="0.25">
      <c r="A123" s="47"/>
      <c r="F123" s="47"/>
    </row>
    <row r="124" spans="1:6" s="2" customFormat="1" x14ac:dyDescent="0.25">
      <c r="A124" s="47"/>
      <c r="F124" s="47"/>
    </row>
    <row r="125" spans="1:6" s="2" customFormat="1" x14ac:dyDescent="0.25">
      <c r="A125" s="47"/>
      <c r="F125" s="47"/>
    </row>
    <row r="126" spans="1:6" s="2" customFormat="1" x14ac:dyDescent="0.25">
      <c r="A126" s="47"/>
      <c r="F126" s="47"/>
    </row>
    <row r="127" spans="1:6" s="2" customFormat="1" x14ac:dyDescent="0.25">
      <c r="A127" s="47"/>
      <c r="F127" s="47"/>
    </row>
    <row r="128" spans="1:6" s="2" customFormat="1" x14ac:dyDescent="0.25">
      <c r="A128" s="47"/>
      <c r="F128" s="47"/>
    </row>
    <row r="129" spans="1:6" s="2" customFormat="1" x14ac:dyDescent="0.25">
      <c r="A129" s="47"/>
      <c r="F129" s="47"/>
    </row>
    <row r="130" spans="1:6" s="2" customFormat="1" x14ac:dyDescent="0.25">
      <c r="A130" s="47"/>
      <c r="F130" s="47"/>
    </row>
    <row r="131" spans="1:6" s="2" customFormat="1" x14ac:dyDescent="0.25">
      <c r="A131" s="47"/>
      <c r="F131" s="47"/>
    </row>
    <row r="132" spans="1:6" s="2" customFormat="1" x14ac:dyDescent="0.25">
      <c r="A132" s="47"/>
      <c r="F132" s="47"/>
    </row>
    <row r="133" spans="1:6" s="2" customFormat="1" x14ac:dyDescent="0.25">
      <c r="A133" s="47"/>
      <c r="F133" s="47"/>
    </row>
    <row r="134" spans="1:6" s="2" customFormat="1" x14ac:dyDescent="0.25">
      <c r="A134" s="47"/>
      <c r="F134" s="47"/>
    </row>
    <row r="135" spans="1:6" s="2" customFormat="1" x14ac:dyDescent="0.25">
      <c r="A135" s="47"/>
      <c r="F135" s="47"/>
    </row>
    <row r="136" spans="1:6" s="2" customFormat="1" x14ac:dyDescent="0.25">
      <c r="A136" s="47"/>
      <c r="F136" s="47"/>
    </row>
    <row r="137" spans="1:6" s="2" customFormat="1" x14ac:dyDescent="0.25">
      <c r="A137" s="47"/>
      <c r="F137" s="47"/>
    </row>
    <row r="138" spans="1:6" s="2" customFormat="1" x14ac:dyDescent="0.25">
      <c r="A138" s="47"/>
      <c r="F138" s="47"/>
    </row>
  </sheetData>
  <mergeCells count="12">
    <mergeCell ref="B3:E3"/>
    <mergeCell ref="B4:E4"/>
    <mergeCell ref="B5:E5"/>
    <mergeCell ref="B6:E6"/>
    <mergeCell ref="B7:E7"/>
    <mergeCell ref="B36:D36"/>
    <mergeCell ref="B28:D28"/>
    <mergeCell ref="B30:D30"/>
    <mergeCell ref="B31:D31"/>
    <mergeCell ref="B32:D32"/>
    <mergeCell ref="B34:D34"/>
    <mergeCell ref="B35:D35"/>
  </mergeCells>
  <pageMargins left="0.7" right="0.7" top="0.75" bottom="0.75" header="0.3" footer="0.3"/>
  <pageSetup scale="70" fitToHeight="2" orientation="portrait" horizontalDpi="2400" verticalDpi="2400" r:id="rId1"/>
  <headerFooter>
    <oddHeader>&amp;L&amp;F&amp;C&amp;"Calibri,Regular"&amp;K000000&amp;A&amp;R&amp;D &amp;T</oddHeader>
    <oddFooter>&amp;CPage &amp;P de &amp;N</oddFooter>
  </headerFooter>
  <rowBreaks count="1" manualBreakCount="1">
    <brk id="6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7"/>
  <sheetViews>
    <sheetView showGridLines="0" zoomScale="90" zoomScaleNormal="90" zoomScalePageLayoutView="150" workbookViewId="0">
      <selection activeCell="H3" sqref="H3"/>
    </sheetView>
  </sheetViews>
  <sheetFormatPr defaultColWidth="11" defaultRowHeight="15.75" x14ac:dyDescent="0.25"/>
  <cols>
    <col min="1" max="1" width="25.875" style="47" customWidth="1"/>
    <col min="2" max="2" width="39.5" style="27" customWidth="1"/>
    <col min="3" max="3" width="10.75" style="27" bestFit="1" customWidth="1"/>
    <col min="4" max="5" width="11.125" style="2" bestFit="1" customWidth="1"/>
    <col min="6" max="6" width="12.125" style="47" bestFit="1" customWidth="1"/>
    <col min="7" max="16384" width="11" style="47"/>
  </cols>
  <sheetData>
    <row r="1" spans="1:6" ht="20.25" x14ac:dyDescent="0.3">
      <c r="A1" s="20" t="s">
        <v>58</v>
      </c>
      <c r="E1" s="85" t="s">
        <v>122</v>
      </c>
    </row>
    <row r="2" spans="1:6" ht="35.25" customHeight="1" x14ac:dyDescent="0.25">
      <c r="A2" s="180" t="s">
        <v>123</v>
      </c>
      <c r="B2" s="180"/>
      <c r="C2" s="180"/>
      <c r="E2" s="174" t="s">
        <v>176</v>
      </c>
    </row>
    <row r="3" spans="1:6" x14ac:dyDescent="0.25">
      <c r="A3" s="46" t="s">
        <v>13</v>
      </c>
      <c r="B3" s="178"/>
      <c r="C3" s="178"/>
      <c r="D3" s="178"/>
      <c r="E3" s="178"/>
    </row>
    <row r="4" spans="1:6" x14ac:dyDescent="0.25">
      <c r="A4" s="46" t="s">
        <v>81</v>
      </c>
      <c r="B4" s="178"/>
      <c r="C4" s="178"/>
      <c r="D4" s="178"/>
      <c r="E4" s="178"/>
    </row>
    <row r="5" spans="1:6" x14ac:dyDescent="0.25">
      <c r="A5" s="46" t="s">
        <v>82</v>
      </c>
      <c r="B5" s="179"/>
      <c r="C5" s="179"/>
      <c r="D5" s="179"/>
      <c r="E5" s="179"/>
    </row>
    <row r="6" spans="1:6" x14ac:dyDescent="0.25">
      <c r="A6" s="46" t="s">
        <v>83</v>
      </c>
      <c r="B6" s="179"/>
      <c r="C6" s="179"/>
      <c r="D6" s="179"/>
      <c r="E6" s="179"/>
    </row>
    <row r="7" spans="1:6" x14ac:dyDescent="0.25">
      <c r="A7" s="46" t="s">
        <v>14</v>
      </c>
      <c r="B7" s="179"/>
      <c r="C7" s="179"/>
      <c r="D7" s="179"/>
      <c r="E7" s="179"/>
    </row>
    <row r="8" spans="1:6" ht="8.25" customHeight="1" thickBot="1" x14ac:dyDescent="0.3">
      <c r="A8" s="6"/>
      <c r="B8" s="7"/>
      <c r="C8" s="7"/>
      <c r="D8" s="9"/>
      <c r="E8" s="9"/>
      <c r="F8" s="65"/>
    </row>
    <row r="9" spans="1:6" x14ac:dyDescent="0.25">
      <c r="B9" s="49" t="s">
        <v>16</v>
      </c>
      <c r="C9" s="12"/>
      <c r="D9" s="13" t="s">
        <v>17</v>
      </c>
      <c r="E9" s="13" t="s">
        <v>18</v>
      </c>
      <c r="F9" s="19"/>
    </row>
    <row r="10" spans="1:6" x14ac:dyDescent="0.25">
      <c r="A10" s="46" t="s">
        <v>15</v>
      </c>
      <c r="D10" s="13"/>
    </row>
    <row r="11" spans="1:6" x14ac:dyDescent="0.25">
      <c r="A11" s="18" t="s">
        <v>119</v>
      </c>
    </row>
    <row r="12" spans="1:6" x14ac:dyDescent="0.25">
      <c r="A12" s="47" t="s">
        <v>52</v>
      </c>
      <c r="B12" s="27">
        <v>98</v>
      </c>
      <c r="C12" s="27" t="s">
        <v>0</v>
      </c>
      <c r="D12" s="2">
        <v>100</v>
      </c>
      <c r="E12" s="10">
        <f>B12*D12</f>
        <v>9800</v>
      </c>
    </row>
    <row r="13" spans="1:6" x14ac:dyDescent="0.25">
      <c r="A13" s="47" t="s">
        <v>19</v>
      </c>
      <c r="B13" s="27">
        <v>20</v>
      </c>
      <c r="C13" s="27" t="s">
        <v>0</v>
      </c>
      <c r="D13" s="2">
        <v>50</v>
      </c>
      <c r="E13" s="10">
        <f>B13*D13</f>
        <v>1000</v>
      </c>
    </row>
    <row r="14" spans="1:6" x14ac:dyDescent="0.25">
      <c r="A14" s="47" t="s">
        <v>20</v>
      </c>
      <c r="B14" s="53">
        <f>B12+B13</f>
        <v>118</v>
      </c>
      <c r="E14" s="11">
        <f>SUM(E12:E13)</f>
        <v>10800</v>
      </c>
    </row>
    <row r="15" spans="1:6" x14ac:dyDescent="0.25">
      <c r="B15" s="15"/>
      <c r="E15" s="10"/>
    </row>
    <row r="16" spans="1:6" x14ac:dyDescent="0.25">
      <c r="A16" s="18" t="s">
        <v>21</v>
      </c>
      <c r="B16" s="15"/>
      <c r="E16" s="10"/>
    </row>
    <row r="17" spans="1:6" x14ac:dyDescent="0.25">
      <c r="A17" s="47" t="s">
        <v>22</v>
      </c>
      <c r="E17" s="10">
        <f>E37</f>
        <v>1500</v>
      </c>
      <c r="F17" s="1"/>
    </row>
    <row r="18" spans="1:6" x14ac:dyDescent="0.25">
      <c r="E18" s="10"/>
      <c r="F18" s="1"/>
    </row>
    <row r="19" spans="1:6" x14ac:dyDescent="0.25">
      <c r="A19" s="46" t="s">
        <v>59</v>
      </c>
      <c r="B19" s="47"/>
      <c r="E19" s="11">
        <f>SUM(E14:E17)</f>
        <v>12300</v>
      </c>
    </row>
    <row r="20" spans="1:6" x14ac:dyDescent="0.25">
      <c r="A20" s="14"/>
      <c r="B20" s="15"/>
      <c r="C20" s="15"/>
      <c r="D20" s="10"/>
      <c r="E20" s="10"/>
    </row>
    <row r="21" spans="1:6" x14ac:dyDescent="0.25">
      <c r="A21" s="18" t="s">
        <v>120</v>
      </c>
    </row>
    <row r="22" spans="1:6" x14ac:dyDescent="0.25">
      <c r="A22" s="47" t="s">
        <v>23</v>
      </c>
      <c r="B22" s="27">
        <v>15</v>
      </c>
      <c r="C22" s="27" t="s">
        <v>0</v>
      </c>
      <c r="D22" s="2">
        <v>10</v>
      </c>
      <c r="E22" s="10">
        <f>B22*D22</f>
        <v>150</v>
      </c>
    </row>
    <row r="23" spans="1:6" x14ac:dyDescent="0.25">
      <c r="A23" s="47" t="s">
        <v>24</v>
      </c>
      <c r="B23" s="27">
        <v>10</v>
      </c>
      <c r="C23" s="27" t="s">
        <v>0</v>
      </c>
      <c r="D23" s="2">
        <v>5</v>
      </c>
      <c r="E23" s="10">
        <f>B23*D23</f>
        <v>50</v>
      </c>
    </row>
    <row r="24" spans="1:6" x14ac:dyDescent="0.25">
      <c r="A24" s="88" t="s">
        <v>84</v>
      </c>
      <c r="B24" s="53">
        <f>B22+B23</f>
        <v>25</v>
      </c>
      <c r="E24" s="11">
        <f>SUM(E22:E23)</f>
        <v>200</v>
      </c>
    </row>
    <row r="25" spans="1:6" s="46" customFormat="1" x14ac:dyDescent="0.25">
      <c r="A25" s="46" t="s">
        <v>25</v>
      </c>
      <c r="B25" s="54"/>
      <c r="C25" s="49"/>
      <c r="D25" s="55"/>
      <c r="E25" s="67">
        <f>E19+E24</f>
        <v>12500</v>
      </c>
    </row>
    <row r="26" spans="1:6" ht="9" customHeight="1" x14ac:dyDescent="0.25">
      <c r="B26" s="15"/>
      <c r="E26" s="68"/>
    </row>
    <row r="27" spans="1:6" x14ac:dyDescent="0.25">
      <c r="A27" s="46" t="s">
        <v>26</v>
      </c>
      <c r="E27" s="69"/>
    </row>
    <row r="28" spans="1:6" x14ac:dyDescent="0.25">
      <c r="A28" s="46" t="s">
        <v>27</v>
      </c>
      <c r="B28" s="177" t="s">
        <v>1</v>
      </c>
      <c r="C28" s="177"/>
      <c r="D28" s="177"/>
      <c r="E28" s="70"/>
    </row>
    <row r="29" spans="1:6" x14ac:dyDescent="0.25">
      <c r="A29" s="18" t="s">
        <v>109</v>
      </c>
      <c r="B29" s="49"/>
      <c r="C29" s="49"/>
      <c r="D29" s="49"/>
      <c r="E29" s="70"/>
    </row>
    <row r="30" spans="1:6" x14ac:dyDescent="0.25">
      <c r="A30" s="17" t="s">
        <v>2</v>
      </c>
      <c r="B30" s="176" t="s">
        <v>73</v>
      </c>
      <c r="C30" s="176"/>
      <c r="D30" s="176"/>
      <c r="E30" s="59">
        <v>500</v>
      </c>
    </row>
    <row r="31" spans="1:6" x14ac:dyDescent="0.25">
      <c r="A31" s="72" t="s">
        <v>28</v>
      </c>
      <c r="B31" s="176" t="s">
        <v>14</v>
      </c>
      <c r="C31" s="176"/>
      <c r="D31" s="176"/>
      <c r="E31" s="59">
        <v>500</v>
      </c>
    </row>
    <row r="32" spans="1:6" x14ac:dyDescent="0.25">
      <c r="A32" s="17"/>
      <c r="B32" s="176"/>
      <c r="C32" s="176"/>
      <c r="D32" s="176"/>
      <c r="E32" s="59">
        <v>0</v>
      </c>
    </row>
    <row r="33" spans="1:6" x14ac:dyDescent="0.25">
      <c r="A33" s="17" t="s">
        <v>20</v>
      </c>
      <c r="B33" s="48"/>
      <c r="C33" s="48"/>
      <c r="D33" s="48"/>
      <c r="E33" s="71">
        <f>SUM(E30:E32)</f>
        <v>1000</v>
      </c>
    </row>
    <row r="34" spans="1:6" x14ac:dyDescent="0.25">
      <c r="A34" s="18" t="s">
        <v>29</v>
      </c>
      <c r="B34" s="176"/>
      <c r="C34" s="176"/>
      <c r="D34" s="176"/>
      <c r="E34" s="59"/>
    </row>
    <row r="35" spans="1:6" x14ac:dyDescent="0.25">
      <c r="A35" s="47" t="s">
        <v>12</v>
      </c>
      <c r="B35" s="176" t="s">
        <v>124</v>
      </c>
      <c r="C35" s="176"/>
      <c r="D35" s="176"/>
      <c r="E35" s="69">
        <v>1500</v>
      </c>
      <c r="F35" s="1"/>
    </row>
    <row r="36" spans="1:6" x14ac:dyDescent="0.25">
      <c r="B36" s="176"/>
      <c r="C36" s="176"/>
      <c r="D36" s="176"/>
      <c r="E36" s="69">
        <v>0</v>
      </c>
    </row>
    <row r="37" spans="1:6" x14ac:dyDescent="0.25">
      <c r="A37" s="47" t="s">
        <v>20</v>
      </c>
      <c r="B37" s="44"/>
      <c r="C37" s="44"/>
      <c r="D37" s="44"/>
      <c r="E37" s="67">
        <f>SUM(E35:E36)</f>
        <v>1500</v>
      </c>
    </row>
    <row r="38" spans="1:6" x14ac:dyDescent="0.25">
      <c r="A38" s="46" t="s">
        <v>30</v>
      </c>
      <c r="B38" s="15"/>
      <c r="C38" s="15"/>
      <c r="D38" s="10"/>
      <c r="E38" s="67">
        <f>E33+E37</f>
        <v>2500</v>
      </c>
    </row>
    <row r="39" spans="1:6" x14ac:dyDescent="0.25">
      <c r="E39" s="69"/>
    </row>
    <row r="40" spans="1:6" x14ac:dyDescent="0.25">
      <c r="A40" s="46" t="s">
        <v>53</v>
      </c>
      <c r="E40" s="68">
        <f>E25-E38</f>
        <v>10000</v>
      </c>
    </row>
    <row r="41" spans="1:6" x14ac:dyDescent="0.25">
      <c r="A41" s="46"/>
      <c r="E41" s="10"/>
    </row>
    <row r="42" spans="1:6" x14ac:dyDescent="0.25">
      <c r="A42" s="46" t="s">
        <v>86</v>
      </c>
      <c r="B42" s="66" t="s">
        <v>110</v>
      </c>
      <c r="C42" s="25">
        <v>0.75</v>
      </c>
      <c r="E42" s="2">
        <f>E40*C42*-1</f>
        <v>-7500</v>
      </c>
    </row>
    <row r="43" spans="1:6" x14ac:dyDescent="0.25">
      <c r="A43" s="46"/>
      <c r="C43" s="52"/>
    </row>
    <row r="44" spans="1:6" ht="16.5" thickBot="1" x14ac:dyDescent="0.3">
      <c r="A44" s="46" t="s">
        <v>60</v>
      </c>
      <c r="E44" s="16">
        <f>SUM(E40:E42)</f>
        <v>2500</v>
      </c>
    </row>
    <row r="45" spans="1:6" ht="5.25" customHeight="1" thickTop="1" thickBot="1" x14ac:dyDescent="0.3">
      <c r="A45" s="4"/>
      <c r="B45" s="5"/>
      <c r="C45" s="5"/>
      <c r="D45" s="8"/>
      <c r="E45" s="8"/>
    </row>
    <row r="46" spans="1:6" x14ac:dyDescent="0.25">
      <c r="A46" s="28" t="s">
        <v>111</v>
      </c>
      <c r="B46" s="15"/>
      <c r="C46" s="15"/>
      <c r="D46" s="10"/>
      <c r="E46" s="10"/>
    </row>
    <row r="47" spans="1:6" x14ac:dyDescent="0.25">
      <c r="A47" s="50" t="s">
        <v>112</v>
      </c>
      <c r="B47" s="15"/>
      <c r="C47" s="44" t="s">
        <v>31</v>
      </c>
      <c r="D47" s="10"/>
      <c r="E47" s="10">
        <f>E33</f>
        <v>1000</v>
      </c>
    </row>
    <row r="48" spans="1:6" x14ac:dyDescent="0.25">
      <c r="A48" s="50" t="s">
        <v>32</v>
      </c>
      <c r="B48" s="15"/>
      <c r="C48" s="44" t="s">
        <v>89</v>
      </c>
      <c r="D48" s="10"/>
      <c r="E48" s="10">
        <f>E42*-1</f>
        <v>7500</v>
      </c>
    </row>
    <row r="49" spans="1:5" ht="16.5" thickBot="1" x14ac:dyDescent="0.3">
      <c r="A49" s="50" t="s">
        <v>113</v>
      </c>
      <c r="B49" s="15"/>
      <c r="C49" s="15"/>
      <c r="D49" s="10"/>
      <c r="E49" s="16">
        <f>SUM(E47:E48)</f>
        <v>8500</v>
      </c>
    </row>
    <row r="50" spans="1:5" ht="5.25" customHeight="1" thickTop="1" thickBot="1" x14ac:dyDescent="0.3">
      <c r="A50" s="4"/>
      <c r="B50" s="5"/>
      <c r="C50" s="5"/>
      <c r="D50" s="8"/>
      <c r="E50" s="8"/>
    </row>
    <row r="51" spans="1:5" x14ac:dyDescent="0.25">
      <c r="A51" s="28" t="s">
        <v>33</v>
      </c>
      <c r="B51" s="15"/>
      <c r="C51" s="15"/>
      <c r="D51" s="10"/>
      <c r="E51" s="10"/>
    </row>
    <row r="52" spans="1:5" x14ac:dyDescent="0.25">
      <c r="A52" s="50" t="s">
        <v>34</v>
      </c>
      <c r="B52" s="15"/>
      <c r="C52" s="15"/>
      <c r="D52" s="10"/>
      <c r="E52" s="10">
        <f>E14</f>
        <v>10800</v>
      </c>
    </row>
    <row r="53" spans="1:5" x14ac:dyDescent="0.25">
      <c r="A53" s="50" t="s">
        <v>35</v>
      </c>
      <c r="B53" s="15"/>
      <c r="C53" s="15"/>
      <c r="D53" s="10"/>
      <c r="E53" s="10">
        <f>E24</f>
        <v>200</v>
      </c>
    </row>
    <row r="54" spans="1:5" x14ac:dyDescent="0.25">
      <c r="A54" s="50" t="str">
        <f>A47</f>
        <v>Remboursement des coûts directs payés par l’ACE</v>
      </c>
      <c r="B54" s="15"/>
      <c r="C54" s="15"/>
      <c r="D54" s="10"/>
      <c r="E54" s="10">
        <f>E47*-1</f>
        <v>-1000</v>
      </c>
    </row>
    <row r="55" spans="1:5" x14ac:dyDescent="0.25">
      <c r="A55" s="50" t="s">
        <v>36</v>
      </c>
      <c r="B55" s="15"/>
      <c r="C55" s="15"/>
      <c r="D55" s="10"/>
      <c r="E55" s="10">
        <f>E48*-1</f>
        <v>-7500</v>
      </c>
    </row>
    <row r="56" spans="1:5" ht="16.5" thickBot="1" x14ac:dyDescent="0.3">
      <c r="A56" s="50" t="s">
        <v>62</v>
      </c>
      <c r="B56" s="15"/>
      <c r="C56" s="15"/>
      <c r="D56" s="10"/>
      <c r="E56" s="16">
        <f>SUM(E52:E55)</f>
        <v>2500</v>
      </c>
    </row>
    <row r="57" spans="1:5" ht="5.25" customHeight="1" thickTop="1" thickBot="1" x14ac:dyDescent="0.3">
      <c r="A57" s="4"/>
      <c r="B57" s="5"/>
      <c r="C57" s="5"/>
      <c r="D57" s="8"/>
      <c r="E57" s="8"/>
    </row>
    <row r="58" spans="1:5" x14ac:dyDescent="0.25">
      <c r="A58" s="28" t="s">
        <v>92</v>
      </c>
      <c r="B58" s="15"/>
      <c r="C58" s="15"/>
      <c r="D58" s="10"/>
      <c r="E58" s="10"/>
    </row>
    <row r="59" spans="1:5" x14ac:dyDescent="0.25">
      <c r="A59" s="51" t="s">
        <v>114</v>
      </c>
      <c r="B59" s="15"/>
      <c r="C59" s="15"/>
      <c r="D59" s="10"/>
      <c r="E59" s="10">
        <f>E33*-1</f>
        <v>-1000</v>
      </c>
    </row>
    <row r="60" spans="1:5" x14ac:dyDescent="0.25">
      <c r="A60" s="29" t="str">
        <f>A54</f>
        <v>Remboursement des coûts directs payés par l’ACE</v>
      </c>
      <c r="B60" s="15"/>
      <c r="C60" s="15"/>
      <c r="D60" s="10"/>
      <c r="E60" s="10">
        <f>E54*-1</f>
        <v>1000</v>
      </c>
    </row>
    <row r="61" spans="1:5" x14ac:dyDescent="0.25">
      <c r="A61" s="29" t="str">
        <f>A55</f>
        <v>Transfert de la part des profits</v>
      </c>
      <c r="B61" s="15"/>
      <c r="C61" s="15"/>
      <c r="D61" s="10"/>
      <c r="E61" s="10">
        <f>E55*-1</f>
        <v>7500</v>
      </c>
    </row>
    <row r="62" spans="1:5" ht="16.5" thickBot="1" x14ac:dyDescent="0.3">
      <c r="A62" s="29" t="s">
        <v>62</v>
      </c>
      <c r="B62" s="15"/>
      <c r="C62" s="15"/>
      <c r="D62" s="10"/>
      <c r="E62" s="16">
        <f>SUM(E59:E61)</f>
        <v>7500</v>
      </c>
    </row>
    <row r="63" spans="1:5" ht="6.75" customHeight="1" thickTop="1" thickBot="1" x14ac:dyDescent="0.3">
      <c r="A63" s="45"/>
      <c r="B63" s="5"/>
      <c r="C63" s="5"/>
      <c r="D63" s="8"/>
      <c r="E63" s="8"/>
    </row>
    <row r="64" spans="1:5" x14ac:dyDescent="0.25">
      <c r="A64" s="14"/>
      <c r="B64" s="15"/>
      <c r="C64" s="15"/>
      <c r="D64" s="10"/>
      <c r="E64" s="10"/>
    </row>
    <row r="65" spans="1:6" ht="18.75" x14ac:dyDescent="0.3">
      <c r="A65" s="24" t="s">
        <v>121</v>
      </c>
      <c r="B65" s="10"/>
      <c r="C65" s="10"/>
      <c r="D65" s="10"/>
      <c r="E65" s="10"/>
    </row>
    <row r="66" spans="1:6" ht="18.75" x14ac:dyDescent="0.3">
      <c r="A66" s="24"/>
      <c r="B66" s="10"/>
      <c r="C66" s="10"/>
      <c r="D66" s="10"/>
      <c r="E66" s="10"/>
    </row>
    <row r="67" spans="1:6" x14ac:dyDescent="0.25">
      <c r="A67" s="46" t="s">
        <v>38</v>
      </c>
      <c r="B67" s="46" t="s">
        <v>1</v>
      </c>
      <c r="C67" s="46" t="s">
        <v>39</v>
      </c>
      <c r="D67" s="47"/>
      <c r="E67" s="47"/>
    </row>
    <row r="68" spans="1:6" x14ac:dyDescent="0.25">
      <c r="A68" s="27">
        <v>1000</v>
      </c>
      <c r="B68" s="47" t="s">
        <v>40</v>
      </c>
      <c r="C68" s="27" t="s">
        <v>5</v>
      </c>
      <c r="D68" s="47" t="s">
        <v>42</v>
      </c>
      <c r="E68" s="47"/>
    </row>
    <row r="69" spans="1:6" x14ac:dyDescent="0.25">
      <c r="A69" s="27">
        <v>4701</v>
      </c>
      <c r="B69" s="73" t="s">
        <v>68</v>
      </c>
      <c r="C69" s="27" t="s">
        <v>6</v>
      </c>
      <c r="D69" s="47" t="s">
        <v>41</v>
      </c>
      <c r="E69" s="47"/>
    </row>
    <row r="70" spans="1:6" x14ac:dyDescent="0.25">
      <c r="A70" s="27">
        <v>4702</v>
      </c>
      <c r="B70" s="73" t="s">
        <v>64</v>
      </c>
      <c r="C70" s="27" t="s">
        <v>7</v>
      </c>
      <c r="D70" s="47" t="s">
        <v>93</v>
      </c>
      <c r="E70" s="47"/>
    </row>
    <row r="71" spans="1:6" x14ac:dyDescent="0.25">
      <c r="A71" s="27">
        <v>4703</v>
      </c>
      <c r="B71" s="47" t="s">
        <v>65</v>
      </c>
      <c r="C71" s="27" t="s">
        <v>11</v>
      </c>
      <c r="D71" s="47" t="s">
        <v>94</v>
      </c>
      <c r="E71" s="47"/>
    </row>
    <row r="72" spans="1:6" x14ac:dyDescent="0.25">
      <c r="A72" s="27">
        <v>4704</v>
      </c>
      <c r="B72" s="79" t="s">
        <v>101</v>
      </c>
      <c r="D72" s="47" t="s">
        <v>10</v>
      </c>
      <c r="E72" s="47"/>
    </row>
    <row r="73" spans="1:6" x14ac:dyDescent="0.25">
      <c r="A73" s="56">
        <v>4705</v>
      </c>
      <c r="B73" s="80" t="s">
        <v>66</v>
      </c>
      <c r="C73" s="27" t="s">
        <v>8</v>
      </c>
      <c r="D73" s="47" t="s">
        <v>95</v>
      </c>
      <c r="E73" s="47"/>
    </row>
    <row r="74" spans="1:6" x14ac:dyDescent="0.25">
      <c r="A74" s="27">
        <v>5401</v>
      </c>
      <c r="B74" s="47" t="s">
        <v>115</v>
      </c>
      <c r="C74" s="27" t="s">
        <v>9</v>
      </c>
      <c r="D74" s="47" t="s">
        <v>96</v>
      </c>
      <c r="E74" s="10"/>
    </row>
    <row r="75" spans="1:6" ht="16.5" thickBot="1" x14ac:dyDescent="0.3">
      <c r="A75" s="27"/>
      <c r="B75" s="47"/>
      <c r="C75" s="15"/>
      <c r="D75" s="10"/>
      <c r="E75" s="10"/>
    </row>
    <row r="76" spans="1:6" ht="16.5" thickBot="1" x14ac:dyDescent="0.3">
      <c r="A76" s="60" t="s">
        <v>74</v>
      </c>
      <c r="B76" s="61"/>
      <c r="C76" s="62"/>
      <c r="D76" s="61"/>
      <c r="E76" s="61"/>
      <c r="F76" s="63"/>
    </row>
    <row r="77" spans="1:6" x14ac:dyDescent="0.25">
      <c r="A77" s="35" t="s">
        <v>3</v>
      </c>
      <c r="B77" s="36" t="s">
        <v>43</v>
      </c>
      <c r="C77" s="81" t="s">
        <v>44</v>
      </c>
      <c r="D77" s="37" t="s">
        <v>70</v>
      </c>
      <c r="E77" s="37" t="s">
        <v>71</v>
      </c>
      <c r="F77" s="82" t="s">
        <v>72</v>
      </c>
    </row>
    <row r="78" spans="1:6" x14ac:dyDescent="0.25">
      <c r="A78" s="84" t="s">
        <v>102</v>
      </c>
      <c r="B78" s="10" t="s">
        <v>40</v>
      </c>
      <c r="C78" s="15">
        <v>1000</v>
      </c>
      <c r="D78" s="10">
        <f>$E$14</f>
        <v>10800</v>
      </c>
      <c r="E78" s="10"/>
      <c r="F78" s="42"/>
    </row>
    <row r="79" spans="1:6" x14ac:dyDescent="0.25">
      <c r="A79" s="38"/>
      <c r="B79" s="3" t="str">
        <f>B69</f>
        <v>Collecte de fonds - Contributions - Ventes de billets</v>
      </c>
      <c r="C79" s="26">
        <v>4701</v>
      </c>
      <c r="D79" s="3"/>
      <c r="E79" s="3">
        <f>$D78</f>
        <v>10800</v>
      </c>
      <c r="F79" s="39" t="s">
        <v>7</v>
      </c>
    </row>
    <row r="80" spans="1:6" x14ac:dyDescent="0.25">
      <c r="A80" s="77" t="s">
        <v>103</v>
      </c>
      <c r="B80" s="10" t="s">
        <v>40</v>
      </c>
      <c r="C80" s="15">
        <v>1000</v>
      </c>
      <c r="D80" s="10">
        <f>$E$24</f>
        <v>200</v>
      </c>
      <c r="E80" s="10"/>
      <c r="F80" s="31"/>
    </row>
    <row r="81" spans="1:6" x14ac:dyDescent="0.25">
      <c r="A81" s="38"/>
      <c r="B81" s="90" t="str">
        <f>B72</f>
        <v>Collecte de fonds - Non-contribution - Droits de 10 $ ou moins</v>
      </c>
      <c r="C81" s="26">
        <f>A72</f>
        <v>4704</v>
      </c>
      <c r="D81" s="3"/>
      <c r="E81" s="3">
        <f>$D80</f>
        <v>200</v>
      </c>
      <c r="F81" s="39" t="s">
        <v>7</v>
      </c>
    </row>
    <row r="82" spans="1:6" x14ac:dyDescent="0.25">
      <c r="A82" s="78" t="s">
        <v>116</v>
      </c>
      <c r="B82" s="10" t="str">
        <f>B71</f>
        <v>Collecte de fonds - Coûts directs</v>
      </c>
      <c r="C82" s="15">
        <v>4703</v>
      </c>
      <c r="D82" s="10">
        <f>$E$33</f>
        <v>1000</v>
      </c>
      <c r="E82" s="10"/>
      <c r="F82" s="31" t="s">
        <v>7</v>
      </c>
    </row>
    <row r="83" spans="1:6" x14ac:dyDescent="0.25">
      <c r="A83" s="38"/>
      <c r="B83" s="3" t="s">
        <v>40</v>
      </c>
      <c r="C83" s="26">
        <v>1000</v>
      </c>
      <c r="D83" s="3"/>
      <c r="E83" s="3">
        <f>$D82</f>
        <v>1000</v>
      </c>
      <c r="F83" s="39"/>
    </row>
    <row r="84" spans="1:6" x14ac:dyDescent="0.25">
      <c r="A84" s="30" t="s">
        <v>67</v>
      </c>
      <c r="B84" s="10" t="str">
        <f>B71</f>
        <v>Collecte de fonds - Coûts directs</v>
      </c>
      <c r="C84" s="15">
        <v>4703</v>
      </c>
      <c r="D84" s="10">
        <f>$E$37</f>
        <v>1500</v>
      </c>
      <c r="E84" s="10"/>
      <c r="F84" s="31" t="s">
        <v>7</v>
      </c>
    </row>
    <row r="85" spans="1:6" x14ac:dyDescent="0.25">
      <c r="A85" s="38"/>
      <c r="B85" s="3" t="str">
        <f>B70</f>
        <v>Collecte de fonds - Contributions en nature</v>
      </c>
      <c r="C85" s="26">
        <v>4702</v>
      </c>
      <c r="D85" s="3"/>
      <c r="E85" s="3">
        <f>$D84</f>
        <v>1500</v>
      </c>
      <c r="F85" s="39" t="s">
        <v>7</v>
      </c>
    </row>
    <row r="86" spans="1:6" x14ac:dyDescent="0.25">
      <c r="A86" s="75" t="s">
        <v>36</v>
      </c>
      <c r="B86" s="10" t="str">
        <f>B74</f>
        <v>Transferts à l’ACE no 01</v>
      </c>
      <c r="C86" s="15">
        <f>A74</f>
        <v>5401</v>
      </c>
      <c r="D86" s="10">
        <f>E48</f>
        <v>7500</v>
      </c>
      <c r="E86" s="10"/>
      <c r="F86" s="31" t="s">
        <v>7</v>
      </c>
    </row>
    <row r="87" spans="1:6" x14ac:dyDescent="0.25">
      <c r="A87" s="38"/>
      <c r="B87" s="3" t="s">
        <v>40</v>
      </c>
      <c r="C87" s="26">
        <v>1000</v>
      </c>
      <c r="D87" s="3"/>
      <c r="E87" s="3">
        <f>E48</f>
        <v>7500</v>
      </c>
      <c r="F87" s="43"/>
    </row>
    <row r="88" spans="1:6" ht="16.5" thickBot="1" x14ac:dyDescent="0.3">
      <c r="B88" s="2"/>
    </row>
    <row r="89" spans="1:6" ht="16.5" thickBot="1" x14ac:dyDescent="0.3">
      <c r="A89" s="60" t="s">
        <v>117</v>
      </c>
      <c r="B89" s="61"/>
      <c r="C89" s="64"/>
      <c r="D89" s="61"/>
      <c r="E89" s="61"/>
      <c r="F89" s="63"/>
    </row>
    <row r="90" spans="1:6" x14ac:dyDescent="0.25">
      <c r="A90" s="57" t="s">
        <v>45</v>
      </c>
      <c r="B90" s="40" t="s">
        <v>69</v>
      </c>
      <c r="C90" s="41"/>
      <c r="D90" s="40">
        <f>$E$33</f>
        <v>1000</v>
      </c>
      <c r="E90" s="40"/>
      <c r="F90" s="58"/>
    </row>
    <row r="91" spans="1:6" x14ac:dyDescent="0.25">
      <c r="A91" s="38"/>
      <c r="B91" s="3" t="s">
        <v>40</v>
      </c>
      <c r="C91" s="26"/>
      <c r="D91" s="3"/>
      <c r="E91" s="3">
        <f>$D90</f>
        <v>1000</v>
      </c>
      <c r="F91" s="39"/>
    </row>
    <row r="92" spans="1:6" x14ac:dyDescent="0.25">
      <c r="A92" s="77" t="s">
        <v>46</v>
      </c>
      <c r="B92" s="10" t="s">
        <v>40</v>
      </c>
      <c r="C92" s="15"/>
      <c r="D92" s="10">
        <f>E83</f>
        <v>1000</v>
      </c>
      <c r="E92" s="10"/>
      <c r="F92" s="31"/>
    </row>
    <row r="93" spans="1:6" x14ac:dyDescent="0.25">
      <c r="A93" s="38"/>
      <c r="B93" s="3" t="s">
        <v>69</v>
      </c>
      <c r="C93" s="26"/>
      <c r="D93" s="3"/>
      <c r="E93" s="3">
        <f>D82</f>
        <v>1000</v>
      </c>
      <c r="F93" s="39"/>
    </row>
    <row r="94" spans="1:6" x14ac:dyDescent="0.25">
      <c r="A94" s="76" t="s">
        <v>47</v>
      </c>
      <c r="B94" s="10" t="s">
        <v>40</v>
      </c>
      <c r="C94" s="15"/>
      <c r="D94" s="10">
        <f>E87</f>
        <v>7500</v>
      </c>
      <c r="E94" s="10"/>
      <c r="F94" s="42"/>
    </row>
    <row r="95" spans="1:6" ht="16.5" thickBot="1" x14ac:dyDescent="0.3">
      <c r="A95" s="33"/>
      <c r="B95" s="8" t="s">
        <v>48</v>
      </c>
      <c r="C95" s="5"/>
      <c r="D95" s="8"/>
      <c r="E95" s="8">
        <f>D94</f>
        <v>7500</v>
      </c>
      <c r="F95" s="34"/>
    </row>
    <row r="96" spans="1:6" x14ac:dyDescent="0.25">
      <c r="B96" s="2"/>
      <c r="C96" s="2"/>
    </row>
    <row r="97" spans="1:6" x14ac:dyDescent="0.25">
      <c r="A97" s="46" t="s">
        <v>75</v>
      </c>
      <c r="B97" s="2"/>
      <c r="C97" s="2"/>
      <c r="D97" s="13" t="s">
        <v>50</v>
      </c>
      <c r="E97" s="13" t="s">
        <v>51</v>
      </c>
    </row>
    <row r="98" spans="1:6" x14ac:dyDescent="0.25">
      <c r="A98" s="47" t="str">
        <f>A78</f>
        <v>Ventes de billets &gt; 10 $ chacun</v>
      </c>
      <c r="B98" s="2"/>
      <c r="C98" s="2"/>
      <c r="D98" s="21">
        <f>D78</f>
        <v>10800</v>
      </c>
      <c r="E98" s="21"/>
    </row>
    <row r="99" spans="1:6" x14ac:dyDescent="0.25">
      <c r="A99" s="47" t="str">
        <f>A80</f>
        <v>Ventes de billets - 10 $ ou moins chacun</v>
      </c>
      <c r="B99" s="2"/>
      <c r="C99" s="2"/>
      <c r="D99" s="21">
        <f>D80</f>
        <v>200</v>
      </c>
      <c r="E99" s="21"/>
    </row>
    <row r="100" spans="1:6" x14ac:dyDescent="0.25">
      <c r="A100" s="47" t="str">
        <f>A82</f>
        <v>Remboursement des coûts payés par l’ACE</v>
      </c>
      <c r="B100" s="2"/>
      <c r="C100" s="2"/>
      <c r="D100" s="21"/>
      <c r="E100" s="21">
        <f>E83</f>
        <v>1000</v>
      </c>
    </row>
    <row r="101" spans="1:6" x14ac:dyDescent="0.25">
      <c r="A101" s="47" t="s">
        <v>36</v>
      </c>
      <c r="B101" s="2"/>
      <c r="C101" s="2"/>
      <c r="D101" s="21"/>
      <c r="E101" s="21">
        <f>E87</f>
        <v>7500</v>
      </c>
    </row>
    <row r="102" spans="1:6" x14ac:dyDescent="0.25">
      <c r="A102" s="22" t="s">
        <v>49</v>
      </c>
      <c r="B102" s="11"/>
      <c r="C102" s="11"/>
      <c r="D102" s="11">
        <f>SUM(D98:D101)</f>
        <v>11000</v>
      </c>
      <c r="E102" s="11">
        <f>SUM(E98:E101)</f>
        <v>8500</v>
      </c>
    </row>
    <row r="103" spans="1:6" ht="16.5" thickBot="1" x14ac:dyDescent="0.3">
      <c r="A103" s="23" t="s">
        <v>4</v>
      </c>
      <c r="B103" s="16"/>
      <c r="C103" s="16"/>
      <c r="D103" s="16">
        <f>D102-E102</f>
        <v>2500</v>
      </c>
    </row>
    <row r="104" spans="1:6" ht="16.5" thickTop="1" x14ac:dyDescent="0.25">
      <c r="B104" s="2"/>
      <c r="C104" s="2"/>
    </row>
    <row r="105" spans="1:6" x14ac:dyDescent="0.25">
      <c r="A105" s="46" t="s">
        <v>118</v>
      </c>
      <c r="B105" s="2"/>
      <c r="C105" s="2"/>
      <c r="D105" s="13" t="s">
        <v>50</v>
      </c>
      <c r="E105" s="13" t="s">
        <v>51</v>
      </c>
    </row>
    <row r="106" spans="1:6" x14ac:dyDescent="0.25">
      <c r="A106" s="17" t="str">
        <f>A90</f>
        <v>Paiement des coûts directs</v>
      </c>
      <c r="B106" s="2"/>
      <c r="C106" s="2"/>
      <c r="D106" s="13"/>
      <c r="E106" s="59">
        <f>E91</f>
        <v>1000</v>
      </c>
    </row>
    <row r="107" spans="1:6" x14ac:dyDescent="0.25">
      <c r="A107" s="17" t="str">
        <f>A92</f>
        <v>Réception du chèque de remboursement</v>
      </c>
      <c r="B107" s="2"/>
      <c r="C107" s="2"/>
      <c r="D107" s="59">
        <f>E83</f>
        <v>1000</v>
      </c>
      <c r="E107" s="59"/>
    </row>
    <row r="108" spans="1:6" x14ac:dyDescent="0.25">
      <c r="A108" s="47" t="str">
        <f>A94</f>
        <v>Réception du chèque de transfert</v>
      </c>
      <c r="B108" s="2"/>
      <c r="C108" s="2"/>
      <c r="D108" s="2">
        <f>D94</f>
        <v>7500</v>
      </c>
    </row>
    <row r="109" spans="1:6" x14ac:dyDescent="0.25">
      <c r="A109" s="22" t="s">
        <v>49</v>
      </c>
      <c r="B109" s="11"/>
      <c r="C109" s="11"/>
      <c r="D109" s="11">
        <f>SUM(D106:D108)</f>
        <v>8500</v>
      </c>
      <c r="E109" s="11">
        <f>SUM(E106:E108)</f>
        <v>1000</v>
      </c>
    </row>
    <row r="110" spans="1:6" ht="16.5" thickBot="1" x14ac:dyDescent="0.3">
      <c r="A110" s="23" t="s">
        <v>4</v>
      </c>
      <c r="B110" s="16"/>
      <c r="C110" s="16"/>
      <c r="D110" s="16">
        <f>D109-E109</f>
        <v>7500</v>
      </c>
    </row>
    <row r="111" spans="1:6" s="2" customFormat="1" ht="16.5" thickTop="1" x14ac:dyDescent="0.25">
      <c r="A111" s="47"/>
      <c r="F111" s="47"/>
    </row>
    <row r="112" spans="1:6" s="2" customFormat="1" x14ac:dyDescent="0.25">
      <c r="A112" s="47"/>
      <c r="F112" s="47"/>
    </row>
    <row r="113" spans="1:6" s="2" customFormat="1" x14ac:dyDescent="0.25">
      <c r="A113" s="47"/>
      <c r="F113" s="47"/>
    </row>
    <row r="114" spans="1:6" s="2" customFormat="1" x14ac:dyDescent="0.25">
      <c r="A114" s="47"/>
      <c r="F114" s="47"/>
    </row>
    <row r="115" spans="1:6" s="2" customFormat="1" x14ac:dyDescent="0.25">
      <c r="A115" s="47"/>
      <c r="F115" s="47"/>
    </row>
    <row r="116" spans="1:6" s="2" customFormat="1" x14ac:dyDescent="0.25">
      <c r="A116" s="47"/>
      <c r="F116" s="47"/>
    </row>
    <row r="117" spans="1:6" s="2" customFormat="1" x14ac:dyDescent="0.25">
      <c r="A117" s="47"/>
      <c r="F117" s="47"/>
    </row>
    <row r="118" spans="1:6" s="2" customFormat="1" x14ac:dyDescent="0.25">
      <c r="A118" s="47"/>
      <c r="F118" s="47"/>
    </row>
    <row r="119" spans="1:6" s="2" customFormat="1" x14ac:dyDescent="0.25">
      <c r="A119" s="47"/>
      <c r="F119" s="47"/>
    </row>
    <row r="120" spans="1:6" s="2" customFormat="1" x14ac:dyDescent="0.25">
      <c r="A120" s="47"/>
      <c r="F120" s="47"/>
    </row>
    <row r="121" spans="1:6" s="2" customFormat="1" x14ac:dyDescent="0.25">
      <c r="A121" s="47"/>
      <c r="F121" s="47"/>
    </row>
    <row r="122" spans="1:6" s="2" customFormat="1" x14ac:dyDescent="0.25">
      <c r="A122" s="47"/>
      <c r="F122" s="47"/>
    </row>
    <row r="123" spans="1:6" s="2" customFormat="1" x14ac:dyDescent="0.25">
      <c r="A123" s="47"/>
      <c r="F123" s="47"/>
    </row>
    <row r="124" spans="1:6" s="2" customFormat="1" x14ac:dyDescent="0.25">
      <c r="A124" s="47"/>
      <c r="F124" s="47"/>
    </row>
    <row r="125" spans="1:6" s="2" customFormat="1" x14ac:dyDescent="0.25">
      <c r="A125" s="47"/>
      <c r="F125" s="47"/>
    </row>
    <row r="126" spans="1:6" s="2" customFormat="1" x14ac:dyDescent="0.25">
      <c r="A126" s="47"/>
      <c r="F126" s="47"/>
    </row>
    <row r="127" spans="1:6" s="2" customFormat="1" x14ac:dyDescent="0.25">
      <c r="A127" s="47"/>
      <c r="F127" s="47"/>
    </row>
    <row r="128" spans="1:6" s="2" customFormat="1" x14ac:dyDescent="0.25">
      <c r="A128" s="47"/>
      <c r="F128" s="47"/>
    </row>
    <row r="129" spans="1:6" s="2" customFormat="1" x14ac:dyDescent="0.25">
      <c r="A129" s="47"/>
      <c r="F129" s="47"/>
    </row>
    <row r="130" spans="1:6" s="2" customFormat="1" x14ac:dyDescent="0.25">
      <c r="A130" s="47"/>
      <c r="F130" s="47"/>
    </row>
    <row r="131" spans="1:6" s="2" customFormat="1" x14ac:dyDescent="0.25">
      <c r="A131" s="47"/>
      <c r="F131" s="47"/>
    </row>
    <row r="132" spans="1:6" s="2" customFormat="1" x14ac:dyDescent="0.25">
      <c r="A132" s="47"/>
      <c r="F132" s="47"/>
    </row>
    <row r="133" spans="1:6" s="2" customFormat="1" x14ac:dyDescent="0.25">
      <c r="A133" s="47"/>
      <c r="F133" s="47"/>
    </row>
    <row r="134" spans="1:6" s="2" customFormat="1" x14ac:dyDescent="0.25">
      <c r="A134" s="47"/>
      <c r="F134" s="47"/>
    </row>
    <row r="135" spans="1:6" s="2" customFormat="1" x14ac:dyDescent="0.25">
      <c r="A135" s="47"/>
      <c r="F135" s="47"/>
    </row>
    <row r="136" spans="1:6" s="2" customFormat="1" x14ac:dyDescent="0.25">
      <c r="A136" s="47"/>
      <c r="F136" s="47"/>
    </row>
    <row r="137" spans="1:6" s="2" customFormat="1" x14ac:dyDescent="0.25">
      <c r="A137" s="47"/>
      <c r="F137" s="47"/>
    </row>
    <row r="138" spans="1:6" s="2" customFormat="1" x14ac:dyDescent="0.25">
      <c r="A138" s="47"/>
      <c r="F138" s="47"/>
    </row>
    <row r="139" spans="1:6" s="2" customFormat="1" x14ac:dyDescent="0.25">
      <c r="A139" s="47"/>
      <c r="F139" s="47"/>
    </row>
    <row r="140" spans="1:6" s="2" customFormat="1" x14ac:dyDescent="0.25">
      <c r="A140" s="47"/>
      <c r="F140" s="47"/>
    </row>
    <row r="141" spans="1:6" s="2" customFormat="1" x14ac:dyDescent="0.25">
      <c r="A141" s="47"/>
      <c r="F141" s="47"/>
    </row>
    <row r="142" spans="1:6" s="2" customFormat="1" x14ac:dyDescent="0.25">
      <c r="A142" s="47"/>
      <c r="F142" s="47"/>
    </row>
    <row r="143" spans="1:6" s="2" customFormat="1" x14ac:dyDescent="0.25">
      <c r="A143" s="47"/>
      <c r="F143" s="47"/>
    </row>
    <row r="144" spans="1:6" s="2" customFormat="1" x14ac:dyDescent="0.25">
      <c r="A144" s="47"/>
      <c r="F144" s="47"/>
    </row>
    <row r="145" spans="1:6" s="2" customFormat="1" x14ac:dyDescent="0.25">
      <c r="A145" s="47"/>
      <c r="F145" s="47"/>
    </row>
    <row r="146" spans="1:6" s="2" customFormat="1" x14ac:dyDescent="0.25">
      <c r="A146" s="47"/>
      <c r="F146" s="47"/>
    </row>
    <row r="147" spans="1:6" s="2" customFormat="1" x14ac:dyDescent="0.25">
      <c r="A147" s="47"/>
      <c r="F147" s="47"/>
    </row>
  </sheetData>
  <mergeCells count="13">
    <mergeCell ref="A2:C2"/>
    <mergeCell ref="B36:D36"/>
    <mergeCell ref="B28:D28"/>
    <mergeCell ref="B30:D30"/>
    <mergeCell ref="B31:D31"/>
    <mergeCell ref="B32:D32"/>
    <mergeCell ref="B34:D34"/>
    <mergeCell ref="B35:D35"/>
    <mergeCell ref="B3:E3"/>
    <mergeCell ref="B4:E4"/>
    <mergeCell ref="B5:E5"/>
    <mergeCell ref="B6:E6"/>
    <mergeCell ref="B7:E7"/>
  </mergeCells>
  <pageMargins left="0.7" right="0.7" top="0.75" bottom="0.75" header="0.3" footer="0.3"/>
  <pageSetup scale="70" fitToHeight="2" orientation="portrait" r:id="rId1"/>
  <headerFooter>
    <oddHeader>&amp;L&amp;F&amp;C&amp;"Calibri,Regular"&amp;K000000&amp;A&amp;R&amp;D &amp;T</oddHeader>
    <oddFooter>&amp;CPage &amp;P de &amp;N</oddFooter>
  </headerFooter>
  <rowBreaks count="1" manualBreakCount="1">
    <brk id="64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1"/>
  <sheetViews>
    <sheetView showGridLines="0" zoomScale="90" zoomScaleNormal="90" zoomScalePageLayoutView="150" workbookViewId="0">
      <selection activeCell="E2" sqref="E2"/>
    </sheetView>
  </sheetViews>
  <sheetFormatPr defaultColWidth="11" defaultRowHeight="15.75" x14ac:dyDescent="0.25"/>
  <cols>
    <col min="1" max="1" width="25.875" style="95" customWidth="1"/>
    <col min="2" max="2" width="38.625" style="92" customWidth="1"/>
    <col min="3" max="3" width="16" style="92" customWidth="1"/>
    <col min="4" max="4" width="15.75" style="93" customWidth="1"/>
    <col min="5" max="5" width="11.125" style="93" customWidth="1"/>
    <col min="6" max="6" width="11.125" style="95" customWidth="1"/>
    <col min="7" max="16384" width="11" style="95"/>
  </cols>
  <sheetData>
    <row r="1" spans="1:6" ht="20.25" x14ac:dyDescent="0.3">
      <c r="A1" s="91" t="s">
        <v>170</v>
      </c>
      <c r="E1" s="94" t="s">
        <v>122</v>
      </c>
    </row>
    <row r="2" spans="1:6" ht="33" customHeight="1" x14ac:dyDescent="0.25">
      <c r="A2" s="181" t="s">
        <v>177</v>
      </c>
      <c r="B2" s="181"/>
      <c r="C2" s="181"/>
      <c r="D2" s="181"/>
      <c r="E2" s="175" t="s">
        <v>176</v>
      </c>
    </row>
    <row r="3" spans="1:6" ht="18" customHeight="1" x14ac:dyDescent="0.25">
      <c r="A3" s="96" t="s">
        <v>13</v>
      </c>
      <c r="B3" s="183"/>
      <c r="C3" s="183"/>
      <c r="D3" s="183"/>
      <c r="E3" s="183"/>
    </row>
    <row r="4" spans="1:6" x14ac:dyDescent="0.25">
      <c r="A4" s="96" t="s">
        <v>169</v>
      </c>
      <c r="B4" s="183"/>
      <c r="C4" s="183"/>
      <c r="D4" s="183"/>
      <c r="E4" s="183"/>
    </row>
    <row r="5" spans="1:6" x14ac:dyDescent="0.25">
      <c r="A5" s="96" t="s">
        <v>168</v>
      </c>
      <c r="B5" s="184"/>
      <c r="C5" s="184"/>
      <c r="D5" s="184"/>
      <c r="E5" s="184"/>
    </row>
    <row r="6" spans="1:6" x14ac:dyDescent="0.25">
      <c r="A6" s="96" t="s">
        <v>167</v>
      </c>
      <c r="B6" s="184"/>
      <c r="C6" s="184"/>
      <c r="D6" s="184"/>
      <c r="E6" s="184"/>
    </row>
    <row r="7" spans="1:6" x14ac:dyDescent="0.25">
      <c r="A7" s="96" t="s">
        <v>14</v>
      </c>
      <c r="B7" s="184"/>
      <c r="C7" s="184"/>
      <c r="D7" s="184"/>
      <c r="E7" s="184"/>
    </row>
    <row r="8" spans="1:6" ht="9" customHeight="1" thickBot="1" x14ac:dyDescent="0.3">
      <c r="A8" s="97"/>
      <c r="B8" s="98"/>
      <c r="C8" s="98"/>
      <c r="D8" s="99"/>
      <c r="E8" s="99"/>
      <c r="F8" s="19"/>
    </row>
    <row r="9" spans="1:6" x14ac:dyDescent="0.25">
      <c r="B9" s="100" t="s">
        <v>16</v>
      </c>
      <c r="C9" s="101"/>
      <c r="D9" s="102" t="s">
        <v>166</v>
      </c>
      <c r="E9" s="102" t="s">
        <v>18</v>
      </c>
      <c r="F9" s="19"/>
    </row>
    <row r="10" spans="1:6" x14ac:dyDescent="0.25">
      <c r="A10" s="96" t="s">
        <v>15</v>
      </c>
      <c r="D10" s="102"/>
    </row>
    <row r="11" spans="1:6" x14ac:dyDescent="0.25">
      <c r="A11" s="103" t="s">
        <v>165</v>
      </c>
    </row>
    <row r="12" spans="1:6" x14ac:dyDescent="0.25">
      <c r="A12" s="95" t="s">
        <v>164</v>
      </c>
      <c r="B12" s="92">
        <v>0</v>
      </c>
      <c r="C12" s="92" t="s">
        <v>0</v>
      </c>
      <c r="D12" s="93">
        <v>100</v>
      </c>
      <c r="E12" s="104">
        <f>B12*D12</f>
        <v>0</v>
      </c>
    </row>
    <row r="13" spans="1:6" x14ac:dyDescent="0.25">
      <c r="A13" s="95" t="s">
        <v>163</v>
      </c>
      <c r="B13" s="92">
        <v>200</v>
      </c>
      <c r="C13" s="92" t="s">
        <v>0</v>
      </c>
      <c r="D13" s="93">
        <v>50</v>
      </c>
      <c r="E13" s="104">
        <f>B13*D13</f>
        <v>10000</v>
      </c>
    </row>
    <row r="14" spans="1:6" x14ac:dyDescent="0.25">
      <c r="A14" s="95" t="s">
        <v>20</v>
      </c>
      <c r="B14" s="105">
        <f>B12+B13</f>
        <v>200</v>
      </c>
      <c r="E14" s="106">
        <f>SUM(E12:E13)</f>
        <v>10000</v>
      </c>
    </row>
    <row r="15" spans="1:6" ht="9" customHeight="1" x14ac:dyDescent="0.25">
      <c r="B15" s="107"/>
      <c r="E15" s="104"/>
    </row>
    <row r="16" spans="1:6" x14ac:dyDescent="0.25">
      <c r="A16" s="103" t="s">
        <v>21</v>
      </c>
      <c r="B16" s="107"/>
      <c r="E16" s="104"/>
    </row>
    <row r="17" spans="1:6" x14ac:dyDescent="0.25">
      <c r="A17" s="95" t="s">
        <v>22</v>
      </c>
      <c r="E17" s="104">
        <f>E37</f>
        <v>0</v>
      </c>
      <c r="F17" s="108"/>
    </row>
    <row r="18" spans="1:6" ht="9" customHeight="1" x14ac:dyDescent="0.25">
      <c r="E18" s="104"/>
      <c r="F18" s="108"/>
    </row>
    <row r="19" spans="1:6" x14ac:dyDescent="0.25">
      <c r="A19" s="96" t="s">
        <v>59</v>
      </c>
      <c r="B19" s="95"/>
      <c r="E19" s="106">
        <f>SUM(E14:E17)</f>
        <v>10000</v>
      </c>
    </row>
    <row r="20" spans="1:6" x14ac:dyDescent="0.25">
      <c r="A20" s="50"/>
      <c r="B20" s="107"/>
      <c r="C20" s="107"/>
      <c r="D20" s="104"/>
      <c r="E20" s="104"/>
    </row>
    <row r="21" spans="1:6" x14ac:dyDescent="0.25">
      <c r="A21" s="103" t="s">
        <v>162</v>
      </c>
    </row>
    <row r="22" spans="1:6" x14ac:dyDescent="0.25">
      <c r="A22" s="95" t="s">
        <v>161</v>
      </c>
      <c r="B22" s="92">
        <v>0</v>
      </c>
      <c r="C22" s="92" t="s">
        <v>0</v>
      </c>
      <c r="D22" s="93">
        <v>10</v>
      </c>
      <c r="E22" s="104">
        <f>B22*D22</f>
        <v>0</v>
      </c>
    </row>
    <row r="23" spans="1:6" x14ac:dyDescent="0.25">
      <c r="A23" s="95" t="s">
        <v>160</v>
      </c>
      <c r="B23" s="92">
        <v>0</v>
      </c>
      <c r="C23" s="92" t="s">
        <v>0</v>
      </c>
      <c r="D23" s="93">
        <v>5</v>
      </c>
      <c r="E23" s="104">
        <f>B23*D23</f>
        <v>0</v>
      </c>
    </row>
    <row r="24" spans="1:6" x14ac:dyDescent="0.25">
      <c r="A24" s="167" t="s">
        <v>84</v>
      </c>
      <c r="B24" s="105">
        <f>B22+B23</f>
        <v>0</v>
      </c>
      <c r="E24" s="106">
        <f>SUM(E22:E23)</f>
        <v>0</v>
      </c>
    </row>
    <row r="25" spans="1:6" s="96" customFormat="1" x14ac:dyDescent="0.25">
      <c r="A25" s="96" t="s">
        <v>25</v>
      </c>
      <c r="B25" s="109"/>
      <c r="C25" s="100"/>
      <c r="D25" s="110"/>
      <c r="E25" s="111">
        <f>E19+E24</f>
        <v>10000</v>
      </c>
    </row>
    <row r="26" spans="1:6" ht="9" customHeight="1" x14ac:dyDescent="0.25">
      <c r="B26" s="107"/>
      <c r="E26" s="112"/>
    </row>
    <row r="27" spans="1:6" x14ac:dyDescent="0.25">
      <c r="A27" s="96" t="s">
        <v>26</v>
      </c>
      <c r="E27" s="113"/>
    </row>
    <row r="28" spans="1:6" x14ac:dyDescent="0.25">
      <c r="A28" s="96" t="s">
        <v>27</v>
      </c>
      <c r="B28" s="185" t="s">
        <v>1</v>
      </c>
      <c r="C28" s="185"/>
      <c r="D28" s="185"/>
      <c r="E28" s="114"/>
    </row>
    <row r="29" spans="1:6" x14ac:dyDescent="0.25">
      <c r="A29" s="103" t="s">
        <v>109</v>
      </c>
      <c r="B29" s="100"/>
      <c r="C29" s="100"/>
      <c r="D29" s="100"/>
      <c r="E29" s="114"/>
    </row>
    <row r="30" spans="1:6" x14ac:dyDescent="0.25">
      <c r="A30" s="115" t="s">
        <v>2</v>
      </c>
      <c r="B30" s="182" t="s">
        <v>159</v>
      </c>
      <c r="C30" s="182"/>
      <c r="D30" s="182"/>
      <c r="E30" s="116">
        <v>500</v>
      </c>
    </row>
    <row r="31" spans="1:6" x14ac:dyDescent="0.25">
      <c r="A31" s="166" t="s">
        <v>28</v>
      </c>
      <c r="B31" s="182" t="s">
        <v>158</v>
      </c>
      <c r="C31" s="182"/>
      <c r="D31" s="182"/>
      <c r="E31" s="116">
        <v>1500</v>
      </c>
    </row>
    <row r="32" spans="1:6" x14ac:dyDescent="0.25">
      <c r="A32" s="115"/>
      <c r="B32" s="182"/>
      <c r="C32" s="182"/>
      <c r="D32" s="182"/>
      <c r="E32" s="116">
        <v>0</v>
      </c>
    </row>
    <row r="33" spans="1:6" x14ac:dyDescent="0.25">
      <c r="A33" s="115" t="s">
        <v>20</v>
      </c>
      <c r="B33" s="117"/>
      <c r="C33" s="117"/>
      <c r="D33" s="117"/>
      <c r="E33" s="118">
        <f>SUM(E30:E32)</f>
        <v>2000</v>
      </c>
    </row>
    <row r="34" spans="1:6" x14ac:dyDescent="0.25">
      <c r="A34" s="103" t="s">
        <v>157</v>
      </c>
      <c r="B34" s="182"/>
      <c r="C34" s="182"/>
      <c r="D34" s="182"/>
      <c r="E34" s="116"/>
    </row>
    <row r="35" spans="1:6" x14ac:dyDescent="0.25">
      <c r="B35" s="182"/>
      <c r="C35" s="182"/>
      <c r="D35" s="182"/>
      <c r="E35" s="113">
        <v>0</v>
      </c>
      <c r="F35" s="108"/>
    </row>
    <row r="36" spans="1:6" x14ac:dyDescent="0.25">
      <c r="B36" s="182"/>
      <c r="C36" s="182"/>
      <c r="D36" s="182"/>
      <c r="E36" s="113">
        <v>0</v>
      </c>
    </row>
    <row r="37" spans="1:6" x14ac:dyDescent="0.25">
      <c r="A37" s="95" t="s">
        <v>20</v>
      </c>
      <c r="B37" s="119"/>
      <c r="C37" s="119"/>
      <c r="D37" s="119"/>
      <c r="E37" s="111">
        <f>SUM(E35:E36)</f>
        <v>0</v>
      </c>
    </row>
    <row r="38" spans="1:6" x14ac:dyDescent="0.25">
      <c r="A38" s="96" t="s">
        <v>30</v>
      </c>
      <c r="B38" s="107"/>
      <c r="C38" s="107"/>
      <c r="D38" s="104"/>
      <c r="E38" s="111">
        <f>E33+E37</f>
        <v>2000</v>
      </c>
    </row>
    <row r="39" spans="1:6" ht="9" customHeight="1" x14ac:dyDescent="0.25">
      <c r="E39" s="113"/>
    </row>
    <row r="40" spans="1:6" x14ac:dyDescent="0.25">
      <c r="A40" s="96" t="s">
        <v>156</v>
      </c>
      <c r="E40" s="112">
        <f>E25-E38</f>
        <v>8000</v>
      </c>
    </row>
    <row r="41" spans="1:6" ht="9" customHeight="1" x14ac:dyDescent="0.25">
      <c r="A41" s="96"/>
      <c r="E41" s="104"/>
    </row>
    <row r="42" spans="1:6" x14ac:dyDescent="0.25">
      <c r="A42" s="96" t="s">
        <v>86</v>
      </c>
      <c r="B42" s="117" t="s">
        <v>110</v>
      </c>
      <c r="C42" s="120">
        <v>0.75</v>
      </c>
      <c r="E42" s="93">
        <f>E40*C42*-1</f>
        <v>-6000</v>
      </c>
    </row>
    <row r="43" spans="1:6" x14ac:dyDescent="0.25">
      <c r="A43" s="96"/>
      <c r="C43" s="121"/>
    </row>
    <row r="44" spans="1:6" ht="16.5" thickBot="1" x14ac:dyDescent="0.3">
      <c r="A44" s="96" t="s">
        <v>155</v>
      </c>
      <c r="E44" s="122">
        <f>SUM(E40:E42)</f>
        <v>2000</v>
      </c>
    </row>
    <row r="45" spans="1:6" ht="8.25" customHeight="1" thickTop="1" thickBot="1" x14ac:dyDescent="0.3">
      <c r="A45" s="45"/>
      <c r="B45" s="123"/>
      <c r="C45" s="123"/>
      <c r="D45" s="124"/>
      <c r="E45" s="124"/>
    </row>
    <row r="46" spans="1:6" x14ac:dyDescent="0.25">
      <c r="A46" s="125" t="s">
        <v>111</v>
      </c>
      <c r="B46" s="107"/>
      <c r="C46" s="107"/>
      <c r="D46" s="104"/>
      <c r="E46" s="104"/>
    </row>
    <row r="47" spans="1:6" x14ac:dyDescent="0.25">
      <c r="A47" s="50" t="s">
        <v>171</v>
      </c>
      <c r="B47" s="107"/>
      <c r="C47" s="119" t="s">
        <v>153</v>
      </c>
      <c r="D47" s="104"/>
      <c r="E47" s="126">
        <f>E25*C42</f>
        <v>7500</v>
      </c>
    </row>
    <row r="48" spans="1:6" x14ac:dyDescent="0.25">
      <c r="A48" s="50" t="s">
        <v>112</v>
      </c>
      <c r="B48" s="107"/>
      <c r="C48" s="119" t="s">
        <v>31</v>
      </c>
      <c r="D48" s="104"/>
      <c r="E48" s="104">
        <f>E33</f>
        <v>2000</v>
      </c>
    </row>
    <row r="49" spans="1:5" x14ac:dyDescent="0.25">
      <c r="A49" s="127" t="s">
        <v>154</v>
      </c>
      <c r="B49" s="107"/>
      <c r="C49" s="119" t="s">
        <v>153</v>
      </c>
      <c r="D49" s="104"/>
      <c r="E49" s="126">
        <f>E48*C42*-1</f>
        <v>-1500</v>
      </c>
    </row>
    <row r="50" spans="1:5" x14ac:dyDescent="0.25">
      <c r="A50" s="50" t="s">
        <v>152</v>
      </c>
      <c r="B50" s="107"/>
      <c r="C50" s="119"/>
      <c r="D50" s="104"/>
      <c r="E50" s="104">
        <f>SUM(E48:E49)</f>
        <v>500</v>
      </c>
    </row>
    <row r="51" spans="1:5" ht="16.5" thickBot="1" x14ac:dyDescent="0.3">
      <c r="A51" s="50" t="s">
        <v>113</v>
      </c>
      <c r="B51" s="107"/>
      <c r="C51" s="107"/>
      <c r="D51" s="104"/>
      <c r="E51" s="122">
        <f>SUM(E47:E49)</f>
        <v>8000</v>
      </c>
    </row>
    <row r="52" spans="1:5" ht="7.5" customHeight="1" thickTop="1" thickBot="1" x14ac:dyDescent="0.3">
      <c r="A52" s="45"/>
      <c r="B52" s="123"/>
      <c r="C52" s="123"/>
      <c r="D52" s="124"/>
      <c r="E52" s="124"/>
    </row>
    <row r="53" spans="1:5" x14ac:dyDescent="0.25">
      <c r="A53" s="125" t="s">
        <v>33</v>
      </c>
      <c r="B53" s="107"/>
      <c r="C53" s="107"/>
      <c r="D53" s="104"/>
      <c r="E53" s="104"/>
    </row>
    <row r="54" spans="1:5" x14ac:dyDescent="0.25">
      <c r="A54" s="50" t="s">
        <v>151</v>
      </c>
      <c r="B54" s="107"/>
      <c r="C54" s="107"/>
      <c r="D54" s="104"/>
      <c r="E54" s="104">
        <f>E14</f>
        <v>10000</v>
      </c>
    </row>
    <row r="55" spans="1:5" x14ac:dyDescent="0.25">
      <c r="A55" s="50" t="s">
        <v>150</v>
      </c>
      <c r="B55" s="107"/>
      <c r="C55" s="107"/>
      <c r="D55" s="104"/>
      <c r="E55" s="104">
        <f>E24</f>
        <v>0</v>
      </c>
    </row>
    <row r="56" spans="1:5" x14ac:dyDescent="0.25">
      <c r="A56" s="50" t="s">
        <v>172</v>
      </c>
      <c r="B56" s="107"/>
      <c r="C56" s="107"/>
      <c r="D56" s="104"/>
      <c r="E56" s="104">
        <f>E47*-1</f>
        <v>-7500</v>
      </c>
    </row>
    <row r="57" spans="1:5" x14ac:dyDescent="0.25">
      <c r="A57" s="50" t="str">
        <f>A50</f>
        <v xml:space="preserve">Chèque de rajustement net à l’ACE </v>
      </c>
      <c r="B57" s="107"/>
      <c r="C57" s="107"/>
      <c r="D57" s="104"/>
      <c r="E57" s="104">
        <f>E50*-1</f>
        <v>-500</v>
      </c>
    </row>
    <row r="58" spans="1:5" ht="16.5" thickBot="1" x14ac:dyDescent="0.3">
      <c r="A58" s="50" t="s">
        <v>62</v>
      </c>
      <c r="B58" s="107"/>
      <c r="C58" s="107"/>
      <c r="D58" s="104"/>
      <c r="E58" s="122">
        <f>SUM(E54:E57)</f>
        <v>2000</v>
      </c>
    </row>
    <row r="59" spans="1:5" ht="8.25" customHeight="1" thickTop="1" thickBot="1" x14ac:dyDescent="0.3">
      <c r="A59" s="45"/>
      <c r="B59" s="123"/>
      <c r="C59" s="123"/>
      <c r="D59" s="124"/>
      <c r="E59" s="124"/>
    </row>
    <row r="60" spans="1:5" x14ac:dyDescent="0.25">
      <c r="A60" s="125" t="s">
        <v>92</v>
      </c>
      <c r="B60" s="107"/>
      <c r="C60" s="107"/>
      <c r="D60" s="104"/>
      <c r="E60" s="104"/>
    </row>
    <row r="61" spans="1:5" x14ac:dyDescent="0.25">
      <c r="A61" s="29" t="s">
        <v>114</v>
      </c>
      <c r="B61" s="107"/>
      <c r="C61" s="107"/>
      <c r="D61" s="104"/>
      <c r="E61" s="104">
        <f>E33*-1</f>
        <v>-2000</v>
      </c>
    </row>
    <row r="62" spans="1:5" x14ac:dyDescent="0.25">
      <c r="A62" s="29" t="str">
        <f>A56</f>
        <v>Transfert de la part des recettes</v>
      </c>
      <c r="B62" s="107"/>
      <c r="C62" s="107"/>
      <c r="D62" s="104"/>
      <c r="E62" s="104">
        <f>E56*-1</f>
        <v>7500</v>
      </c>
    </row>
    <row r="63" spans="1:5" x14ac:dyDescent="0.25">
      <c r="A63" s="29" t="str">
        <f>A57</f>
        <v xml:space="preserve">Chèque de rajustement net à l’ACE </v>
      </c>
      <c r="B63" s="107"/>
      <c r="C63" s="107"/>
      <c r="D63" s="104"/>
      <c r="E63" s="104">
        <f>E57*-1</f>
        <v>500</v>
      </c>
    </row>
    <row r="64" spans="1:5" ht="16.5" thickBot="1" x14ac:dyDescent="0.3">
      <c r="A64" s="29" t="s">
        <v>62</v>
      </c>
      <c r="B64" s="107"/>
      <c r="C64" s="107"/>
      <c r="D64" s="104"/>
      <c r="E64" s="122">
        <f>SUM(E61:E63)</f>
        <v>6000</v>
      </c>
    </row>
    <row r="65" spans="1:6" ht="6.75" customHeight="1" thickTop="1" thickBot="1" x14ac:dyDescent="0.3">
      <c r="A65" s="45"/>
      <c r="B65" s="123"/>
      <c r="C65" s="123"/>
      <c r="D65" s="124"/>
      <c r="E65" s="124"/>
    </row>
    <row r="66" spans="1:6" x14ac:dyDescent="0.25">
      <c r="A66" s="50"/>
      <c r="B66" s="107"/>
      <c r="C66" s="107"/>
      <c r="D66" s="104"/>
      <c r="E66" s="104"/>
    </row>
    <row r="67" spans="1:6" ht="18.75" x14ac:dyDescent="0.3">
      <c r="A67" s="128" t="s">
        <v>149</v>
      </c>
      <c r="B67" s="104"/>
      <c r="C67" s="104"/>
      <c r="D67" s="104"/>
      <c r="E67" s="104"/>
    </row>
    <row r="68" spans="1:6" ht="18.75" x14ac:dyDescent="0.3">
      <c r="A68" s="128"/>
      <c r="B68" s="104"/>
      <c r="C68" s="104"/>
      <c r="D68" s="104"/>
      <c r="E68" s="104"/>
    </row>
    <row r="69" spans="1:6" x14ac:dyDescent="0.25">
      <c r="A69" s="96" t="s">
        <v>38</v>
      </c>
      <c r="B69" s="96" t="s">
        <v>1</v>
      </c>
      <c r="C69" s="96" t="s">
        <v>148</v>
      </c>
      <c r="D69" s="95"/>
      <c r="E69" s="95"/>
    </row>
    <row r="70" spans="1:6" x14ac:dyDescent="0.25">
      <c r="A70" s="92">
        <v>1000</v>
      </c>
      <c r="B70" s="169" t="s">
        <v>40</v>
      </c>
      <c r="C70" s="92" t="s">
        <v>5</v>
      </c>
      <c r="D70" s="129" t="s">
        <v>147</v>
      </c>
      <c r="E70" s="95"/>
    </row>
    <row r="71" spans="1:6" x14ac:dyDescent="0.25">
      <c r="A71" s="92">
        <v>4701</v>
      </c>
      <c r="B71" s="169" t="s">
        <v>146</v>
      </c>
      <c r="C71" s="92" t="s">
        <v>6</v>
      </c>
      <c r="D71" s="129" t="s">
        <v>41</v>
      </c>
      <c r="E71" s="95"/>
    </row>
    <row r="72" spans="1:6" ht="18" x14ac:dyDescent="0.25">
      <c r="A72" s="92">
        <v>4702</v>
      </c>
      <c r="B72" s="169" t="s">
        <v>145</v>
      </c>
      <c r="C72" s="92" t="s">
        <v>7</v>
      </c>
      <c r="D72" s="129" t="s">
        <v>144</v>
      </c>
      <c r="E72" s="95"/>
    </row>
    <row r="73" spans="1:6" ht="18" x14ac:dyDescent="0.25">
      <c r="A73" s="92">
        <v>4703</v>
      </c>
      <c r="B73" s="169" t="s">
        <v>143</v>
      </c>
      <c r="C73" s="92" t="s">
        <v>11</v>
      </c>
      <c r="D73" s="129" t="s">
        <v>142</v>
      </c>
      <c r="E73" s="95"/>
    </row>
    <row r="74" spans="1:6" x14ac:dyDescent="0.25">
      <c r="A74" s="92">
        <v>4704</v>
      </c>
      <c r="B74" s="170" t="s">
        <v>141</v>
      </c>
      <c r="D74" s="129" t="s">
        <v>10</v>
      </c>
      <c r="E74" s="95"/>
    </row>
    <row r="75" spans="1:6" ht="18" x14ac:dyDescent="0.25">
      <c r="A75" s="130">
        <v>4705</v>
      </c>
      <c r="B75" s="168" t="s">
        <v>140</v>
      </c>
      <c r="C75" s="92" t="s">
        <v>8</v>
      </c>
      <c r="D75" s="129" t="s">
        <v>139</v>
      </c>
      <c r="E75" s="95"/>
    </row>
    <row r="76" spans="1:6" ht="18" x14ac:dyDescent="0.25">
      <c r="A76" s="92">
        <v>5401</v>
      </c>
      <c r="B76" s="165" t="s">
        <v>174</v>
      </c>
      <c r="C76" s="92" t="s">
        <v>9</v>
      </c>
      <c r="D76" s="115" t="s">
        <v>138</v>
      </c>
      <c r="E76" s="104"/>
    </row>
    <row r="77" spans="1:6" ht="16.5" thickBot="1" x14ac:dyDescent="0.3">
      <c r="A77" s="92"/>
      <c r="B77" s="95"/>
      <c r="C77" s="107"/>
      <c r="D77" s="104"/>
      <c r="E77" s="104"/>
    </row>
    <row r="78" spans="1:6" ht="16.5" thickBot="1" x14ac:dyDescent="0.3">
      <c r="A78" s="131" t="s">
        <v>137</v>
      </c>
      <c r="B78" s="132"/>
      <c r="C78" s="133"/>
      <c r="D78" s="132"/>
      <c r="E78" s="132"/>
      <c r="F78" s="134"/>
    </row>
    <row r="79" spans="1:6" x14ac:dyDescent="0.25">
      <c r="A79" s="135" t="s">
        <v>3</v>
      </c>
      <c r="B79" s="136" t="s">
        <v>136</v>
      </c>
      <c r="C79" s="137" t="s">
        <v>135</v>
      </c>
      <c r="D79" s="137" t="s">
        <v>134</v>
      </c>
      <c r="E79" s="137" t="s">
        <v>133</v>
      </c>
      <c r="F79" s="164" t="s">
        <v>72</v>
      </c>
    </row>
    <row r="80" spans="1:6" x14ac:dyDescent="0.25">
      <c r="A80" s="138" t="s">
        <v>132</v>
      </c>
      <c r="B80" s="104" t="s">
        <v>127</v>
      </c>
      <c r="C80" s="107">
        <v>1000</v>
      </c>
      <c r="D80" s="104">
        <f>$E$14</f>
        <v>10000</v>
      </c>
      <c r="E80" s="104"/>
      <c r="F80" s="139"/>
    </row>
    <row r="81" spans="1:6" x14ac:dyDescent="0.25">
      <c r="A81" s="140"/>
      <c r="B81" s="171" t="str">
        <f>B71</f>
        <v>Collecte de fonds – Contributions – Vente de billets</v>
      </c>
      <c r="C81" s="141">
        <v>4701</v>
      </c>
      <c r="D81" s="126"/>
      <c r="E81" s="126">
        <f>$D80</f>
        <v>10000</v>
      </c>
      <c r="F81" s="142" t="s">
        <v>7</v>
      </c>
    </row>
    <row r="82" spans="1:6" x14ac:dyDescent="0.25">
      <c r="A82" s="138" t="s">
        <v>131</v>
      </c>
      <c r="B82" s="104" t="s">
        <v>127</v>
      </c>
      <c r="C82" s="107">
        <v>1000</v>
      </c>
      <c r="D82" s="104">
        <f>$E$24</f>
        <v>0</v>
      </c>
      <c r="E82" s="104"/>
      <c r="F82" s="143"/>
    </row>
    <row r="83" spans="1:6" x14ac:dyDescent="0.25">
      <c r="A83" s="140"/>
      <c r="B83" s="172" t="str">
        <f>B74</f>
        <v>Collecte de fonds – Non-contribution – Droits de 10 $ ou moins</v>
      </c>
      <c r="C83" s="141">
        <f>A74</f>
        <v>4704</v>
      </c>
      <c r="D83" s="126"/>
      <c r="E83" s="126">
        <f>$D82</f>
        <v>0</v>
      </c>
      <c r="F83" s="142" t="s">
        <v>7</v>
      </c>
    </row>
    <row r="84" spans="1:6" x14ac:dyDescent="0.25">
      <c r="A84" s="138" t="str">
        <f>A56</f>
        <v>Transfert de la part des recettes</v>
      </c>
      <c r="B84" s="104" t="str">
        <f>B76</f>
        <v>Transferts à ACE No 01</v>
      </c>
      <c r="C84" s="107">
        <f>A76</f>
        <v>5401</v>
      </c>
      <c r="D84" s="104">
        <f>E47</f>
        <v>7500</v>
      </c>
      <c r="E84" s="104"/>
      <c r="F84" s="143" t="s">
        <v>7</v>
      </c>
    </row>
    <row r="85" spans="1:6" x14ac:dyDescent="0.25">
      <c r="A85" s="140"/>
      <c r="B85" s="126" t="s">
        <v>130</v>
      </c>
      <c r="C85" s="141">
        <v>1000</v>
      </c>
      <c r="D85" s="126"/>
      <c r="E85" s="126">
        <f>D84</f>
        <v>7500</v>
      </c>
      <c r="F85" s="144"/>
    </row>
    <row r="86" spans="1:6" x14ac:dyDescent="0.25">
      <c r="A86" s="145" t="str">
        <f>A50</f>
        <v xml:space="preserve">Chèque de rajustement net à l’ACE </v>
      </c>
      <c r="B86" s="104" t="str">
        <f>B73</f>
        <v>Collecte de fonds – Coûts directs</v>
      </c>
      <c r="C86" s="107">
        <v>4703</v>
      </c>
      <c r="D86" s="104">
        <f>E48</f>
        <v>2000</v>
      </c>
      <c r="E86" s="104"/>
      <c r="F86" s="143" t="s">
        <v>7</v>
      </c>
    </row>
    <row r="87" spans="1:6" s="151" customFormat="1" ht="31.5" x14ac:dyDescent="0.25">
      <c r="A87" s="146"/>
      <c r="B87" s="147" t="s">
        <v>173</v>
      </c>
      <c r="C87" s="148">
        <f>A76</f>
        <v>5401</v>
      </c>
      <c r="D87" s="149"/>
      <c r="E87" s="149">
        <f>E49*-1</f>
        <v>1500</v>
      </c>
      <c r="F87" s="150"/>
    </row>
    <row r="88" spans="1:6" x14ac:dyDescent="0.25">
      <c r="A88" s="140"/>
      <c r="B88" s="126" t="s">
        <v>127</v>
      </c>
      <c r="C88" s="141">
        <v>1000</v>
      </c>
      <c r="D88" s="126"/>
      <c r="E88" s="126">
        <f>E50</f>
        <v>500</v>
      </c>
      <c r="F88" s="142"/>
    </row>
    <row r="89" spans="1:6" x14ac:dyDescent="0.25">
      <c r="A89" s="138" t="s">
        <v>67</v>
      </c>
      <c r="B89" s="104" t="str">
        <f>B73</f>
        <v>Collecte de fonds – Coûts directs</v>
      </c>
      <c r="C89" s="107">
        <v>4703</v>
      </c>
      <c r="D89" s="104">
        <f>$E$37</f>
        <v>0</v>
      </c>
      <c r="E89" s="104"/>
      <c r="F89" s="143" t="s">
        <v>7</v>
      </c>
    </row>
    <row r="90" spans="1:6" ht="16.5" thickBot="1" x14ac:dyDescent="0.3">
      <c r="A90" s="152"/>
      <c r="B90" s="124" t="str">
        <f>B72</f>
        <v>Collecte de fonds – Contributions en nature</v>
      </c>
      <c r="C90" s="123">
        <v>4702</v>
      </c>
      <c r="D90" s="124"/>
      <c r="E90" s="124">
        <f>$D89</f>
        <v>0</v>
      </c>
      <c r="F90" s="153" t="s">
        <v>7</v>
      </c>
    </row>
    <row r="91" spans="1:6" ht="16.5" thickBot="1" x14ac:dyDescent="0.3">
      <c r="B91" s="93"/>
    </row>
    <row r="92" spans="1:6" ht="16.5" thickBot="1" x14ac:dyDescent="0.3">
      <c r="A92" s="131" t="s">
        <v>129</v>
      </c>
      <c r="B92" s="132"/>
      <c r="C92" s="154"/>
      <c r="D92" s="132"/>
      <c r="E92" s="132"/>
      <c r="F92" s="134"/>
    </row>
    <row r="93" spans="1:6" x14ac:dyDescent="0.25">
      <c r="A93" s="155" t="s">
        <v>45</v>
      </c>
      <c r="B93" s="156" t="s">
        <v>128</v>
      </c>
      <c r="C93" s="157"/>
      <c r="D93" s="156">
        <f>$E$33</f>
        <v>2000</v>
      </c>
      <c r="E93" s="156"/>
      <c r="F93" s="158"/>
    </row>
    <row r="94" spans="1:6" x14ac:dyDescent="0.25">
      <c r="A94" s="140"/>
      <c r="B94" s="126" t="s">
        <v>127</v>
      </c>
      <c r="C94" s="141"/>
      <c r="D94" s="126"/>
      <c r="E94" s="126">
        <f>$D93</f>
        <v>2000</v>
      </c>
      <c r="F94" s="142"/>
    </row>
    <row r="95" spans="1:6" x14ac:dyDescent="0.25">
      <c r="A95" s="173" t="s">
        <v>175</v>
      </c>
      <c r="B95" s="104" t="s">
        <v>127</v>
      </c>
      <c r="C95" s="107"/>
      <c r="D95" s="104">
        <f>E62</f>
        <v>7500</v>
      </c>
      <c r="E95" s="104"/>
      <c r="F95" s="139"/>
    </row>
    <row r="96" spans="1:6" ht="16.5" thickBot="1" x14ac:dyDescent="0.3">
      <c r="A96" s="152"/>
      <c r="B96" s="124" t="s">
        <v>126</v>
      </c>
      <c r="C96" s="123"/>
      <c r="D96" s="124"/>
      <c r="E96" s="124">
        <f>D95</f>
        <v>7500</v>
      </c>
      <c r="F96" s="159"/>
    </row>
    <row r="97" spans="1:6" x14ac:dyDescent="0.25">
      <c r="A97" s="160" t="str">
        <f>A63</f>
        <v xml:space="preserve">Chèque de rajustement net à l’ACE </v>
      </c>
      <c r="B97" s="104" t="s">
        <v>127</v>
      </c>
      <c r="C97" s="107"/>
      <c r="D97" s="104">
        <f>E88</f>
        <v>500</v>
      </c>
      <c r="E97" s="104"/>
      <c r="F97" s="143"/>
    </row>
    <row r="98" spans="1:6" x14ac:dyDescent="0.25">
      <c r="A98" s="138"/>
      <c r="B98" s="104" t="s">
        <v>126</v>
      </c>
      <c r="C98" s="107"/>
      <c r="D98" s="104">
        <f>E49*-1</f>
        <v>1500</v>
      </c>
      <c r="E98" s="104"/>
      <c r="F98" s="143"/>
    </row>
    <row r="99" spans="1:6" ht="16.5" thickBot="1" x14ac:dyDescent="0.3">
      <c r="A99" s="152"/>
      <c r="B99" s="124" t="s">
        <v>69</v>
      </c>
      <c r="C99" s="123"/>
      <c r="D99" s="124"/>
      <c r="E99" s="124">
        <f>E48</f>
        <v>2000</v>
      </c>
      <c r="F99" s="153"/>
    </row>
    <row r="100" spans="1:6" x14ac:dyDescent="0.25">
      <c r="B100" s="93"/>
      <c r="C100" s="93"/>
    </row>
    <row r="101" spans="1:6" x14ac:dyDescent="0.25">
      <c r="A101" s="96" t="s">
        <v>75</v>
      </c>
      <c r="B101" s="93"/>
      <c r="C101" s="93"/>
      <c r="D101" s="102" t="s">
        <v>50</v>
      </c>
      <c r="E101" s="102" t="s">
        <v>51</v>
      </c>
    </row>
    <row r="102" spans="1:6" x14ac:dyDescent="0.25">
      <c r="A102" s="95" t="str">
        <f>A80</f>
        <v>Ventes de billets &gt; 10 $ chacun</v>
      </c>
      <c r="B102" s="93"/>
      <c r="C102" s="93"/>
      <c r="D102" s="161">
        <f>D80</f>
        <v>10000</v>
      </c>
      <c r="E102" s="161"/>
    </row>
    <row r="103" spans="1:6" x14ac:dyDescent="0.25">
      <c r="A103" s="95" t="str">
        <f>A82</f>
        <v xml:space="preserve">Ventes de billets – 10 $ ou moins chacun </v>
      </c>
      <c r="B103" s="93"/>
      <c r="C103" s="93"/>
      <c r="D103" s="161">
        <f>D82</f>
        <v>0</v>
      </c>
      <c r="E103" s="161"/>
    </row>
    <row r="104" spans="1:6" x14ac:dyDescent="0.25">
      <c r="A104" s="95" t="str">
        <f>A56</f>
        <v>Transfert de la part des recettes</v>
      </c>
      <c r="B104" s="93"/>
      <c r="C104" s="93"/>
      <c r="D104" s="161"/>
      <c r="E104" s="161">
        <f>E47</f>
        <v>7500</v>
      </c>
    </row>
    <row r="105" spans="1:6" x14ac:dyDescent="0.25">
      <c r="A105" s="95" t="str">
        <f>A86</f>
        <v xml:space="preserve">Chèque de rajustement net à l’ACE </v>
      </c>
      <c r="B105" s="93"/>
      <c r="C105" s="93"/>
      <c r="D105" s="161"/>
      <c r="E105" s="161">
        <f>E88</f>
        <v>500</v>
      </c>
    </row>
    <row r="106" spans="1:6" x14ac:dyDescent="0.25">
      <c r="A106" s="162" t="s">
        <v>49</v>
      </c>
      <c r="B106" s="106"/>
      <c r="C106" s="106"/>
      <c r="D106" s="106">
        <f>SUM(D102:D105)</f>
        <v>10000</v>
      </c>
      <c r="E106" s="106">
        <f>SUM(E102:E105)</f>
        <v>8000</v>
      </c>
    </row>
    <row r="107" spans="1:6" ht="16.5" thickBot="1" x14ac:dyDescent="0.3">
      <c r="A107" s="163" t="s">
        <v>4</v>
      </c>
      <c r="B107" s="122"/>
      <c r="C107" s="122"/>
      <c r="D107" s="122">
        <f>D106-E106</f>
        <v>2000</v>
      </c>
    </row>
    <row r="108" spans="1:6" ht="16.5" thickTop="1" x14ac:dyDescent="0.25">
      <c r="B108" s="93"/>
      <c r="C108" s="93"/>
    </row>
    <row r="109" spans="1:6" x14ac:dyDescent="0.25">
      <c r="A109" s="96" t="s">
        <v>125</v>
      </c>
      <c r="B109" s="93"/>
      <c r="C109" s="93"/>
      <c r="D109" s="102" t="s">
        <v>50</v>
      </c>
      <c r="E109" s="102" t="s">
        <v>51</v>
      </c>
    </row>
    <row r="110" spans="1:6" x14ac:dyDescent="0.25">
      <c r="A110" s="115" t="str">
        <f>A93</f>
        <v>Paiement des coûts directs</v>
      </c>
      <c r="B110" s="93"/>
      <c r="C110" s="93"/>
      <c r="D110" s="102"/>
      <c r="E110" s="116">
        <f>E94</f>
        <v>2000</v>
      </c>
    </row>
    <row r="111" spans="1:6" x14ac:dyDescent="0.25">
      <c r="A111" s="95" t="str">
        <f>A95</f>
        <v>Réception : chèque(s) de transfert</v>
      </c>
      <c r="B111" s="93"/>
      <c r="C111" s="93"/>
      <c r="D111" s="93">
        <f>D95</f>
        <v>7500</v>
      </c>
    </row>
    <row r="112" spans="1:6" x14ac:dyDescent="0.25">
      <c r="A112" s="115" t="str">
        <f>A97</f>
        <v xml:space="preserve">Chèque de rajustement net à l’ACE </v>
      </c>
      <c r="B112" s="93"/>
      <c r="C112" s="93"/>
      <c r="D112" s="116">
        <f>E88</f>
        <v>500</v>
      </c>
      <c r="E112" s="116"/>
    </row>
    <row r="113" spans="1:6" x14ac:dyDescent="0.25">
      <c r="A113" s="162" t="s">
        <v>49</v>
      </c>
      <c r="B113" s="106"/>
      <c r="C113" s="106"/>
      <c r="D113" s="106">
        <f>SUM(D110:D112)</f>
        <v>8000</v>
      </c>
      <c r="E113" s="106">
        <f>SUM(E110:E112)</f>
        <v>2000</v>
      </c>
    </row>
    <row r="114" spans="1:6" ht="16.5" thickBot="1" x14ac:dyDescent="0.3">
      <c r="A114" s="163" t="s">
        <v>4</v>
      </c>
      <c r="B114" s="122"/>
      <c r="C114" s="122"/>
      <c r="D114" s="122">
        <f>D113-E113</f>
        <v>6000</v>
      </c>
    </row>
    <row r="115" spans="1:6" s="93" customFormat="1" ht="16.5" thickTop="1" x14ac:dyDescent="0.25">
      <c r="A115" s="95"/>
      <c r="F115" s="95"/>
    </row>
    <row r="116" spans="1:6" s="93" customFormat="1" x14ac:dyDescent="0.25">
      <c r="A116" s="95"/>
      <c r="F116" s="95"/>
    </row>
    <row r="117" spans="1:6" s="93" customFormat="1" x14ac:dyDescent="0.25">
      <c r="A117" s="95"/>
      <c r="F117" s="95"/>
    </row>
    <row r="118" spans="1:6" s="93" customFormat="1" x14ac:dyDescent="0.25">
      <c r="A118" s="95"/>
      <c r="F118" s="95"/>
    </row>
    <row r="119" spans="1:6" s="93" customFormat="1" x14ac:dyDescent="0.25">
      <c r="A119" s="95"/>
      <c r="F119" s="95"/>
    </row>
    <row r="120" spans="1:6" s="93" customFormat="1" x14ac:dyDescent="0.25">
      <c r="A120" s="95"/>
      <c r="F120" s="95"/>
    </row>
    <row r="121" spans="1:6" s="93" customFormat="1" x14ac:dyDescent="0.25">
      <c r="A121" s="95"/>
      <c r="F121" s="95"/>
    </row>
    <row r="122" spans="1:6" s="93" customFormat="1" x14ac:dyDescent="0.25">
      <c r="A122" s="95"/>
      <c r="F122" s="95"/>
    </row>
    <row r="123" spans="1:6" s="93" customFormat="1" x14ac:dyDescent="0.25">
      <c r="A123" s="95"/>
      <c r="F123" s="95"/>
    </row>
    <row r="124" spans="1:6" s="93" customFormat="1" x14ac:dyDescent="0.25">
      <c r="A124" s="95"/>
      <c r="F124" s="95"/>
    </row>
    <row r="125" spans="1:6" s="93" customFormat="1" x14ac:dyDescent="0.25">
      <c r="A125" s="95"/>
      <c r="F125" s="95"/>
    </row>
    <row r="126" spans="1:6" s="93" customFormat="1" x14ac:dyDescent="0.25">
      <c r="A126" s="95"/>
      <c r="F126" s="95"/>
    </row>
    <row r="127" spans="1:6" s="93" customFormat="1" x14ac:dyDescent="0.25">
      <c r="A127" s="95"/>
      <c r="F127" s="95"/>
    </row>
    <row r="128" spans="1:6" s="93" customFormat="1" x14ac:dyDescent="0.25">
      <c r="A128" s="95"/>
      <c r="F128" s="95"/>
    </row>
    <row r="129" spans="1:6" s="93" customFormat="1" x14ac:dyDescent="0.25">
      <c r="A129" s="95"/>
      <c r="F129" s="95"/>
    </row>
    <row r="130" spans="1:6" s="93" customFormat="1" x14ac:dyDescent="0.25">
      <c r="A130" s="95"/>
      <c r="F130" s="95"/>
    </row>
    <row r="131" spans="1:6" s="93" customFormat="1" x14ac:dyDescent="0.25">
      <c r="A131" s="95"/>
      <c r="F131" s="95"/>
    </row>
    <row r="132" spans="1:6" s="93" customFormat="1" x14ac:dyDescent="0.25">
      <c r="A132" s="95"/>
      <c r="F132" s="95"/>
    </row>
    <row r="133" spans="1:6" s="93" customFormat="1" x14ac:dyDescent="0.25">
      <c r="A133" s="95"/>
      <c r="F133" s="95"/>
    </row>
    <row r="134" spans="1:6" s="93" customFormat="1" x14ac:dyDescent="0.25">
      <c r="A134" s="95"/>
      <c r="F134" s="95"/>
    </row>
    <row r="135" spans="1:6" s="93" customFormat="1" x14ac:dyDescent="0.25">
      <c r="A135" s="95"/>
      <c r="F135" s="95"/>
    </row>
    <row r="136" spans="1:6" s="93" customFormat="1" x14ac:dyDescent="0.25">
      <c r="A136" s="95"/>
      <c r="F136" s="95"/>
    </row>
    <row r="137" spans="1:6" s="93" customFormat="1" x14ac:dyDescent="0.25">
      <c r="A137" s="95"/>
      <c r="F137" s="95"/>
    </row>
    <row r="138" spans="1:6" s="93" customFormat="1" x14ac:dyDescent="0.25">
      <c r="A138" s="95"/>
      <c r="F138" s="95"/>
    </row>
    <row r="139" spans="1:6" s="93" customFormat="1" x14ac:dyDescent="0.25">
      <c r="A139" s="95"/>
      <c r="F139" s="95"/>
    </row>
    <row r="140" spans="1:6" s="93" customFormat="1" x14ac:dyDescent="0.25">
      <c r="A140" s="95"/>
      <c r="F140" s="95"/>
    </row>
    <row r="141" spans="1:6" s="93" customFormat="1" x14ac:dyDescent="0.25">
      <c r="A141" s="95"/>
      <c r="F141" s="95"/>
    </row>
    <row r="142" spans="1:6" s="93" customFormat="1" x14ac:dyDescent="0.25">
      <c r="A142" s="95"/>
      <c r="F142" s="95"/>
    </row>
    <row r="143" spans="1:6" s="93" customFormat="1" x14ac:dyDescent="0.25">
      <c r="A143" s="95"/>
      <c r="F143" s="95"/>
    </row>
    <row r="144" spans="1:6" s="93" customFormat="1" x14ac:dyDescent="0.25">
      <c r="A144" s="95"/>
      <c r="F144" s="95"/>
    </row>
    <row r="145" spans="1:6" s="93" customFormat="1" x14ac:dyDescent="0.25">
      <c r="A145" s="95"/>
      <c r="F145" s="95"/>
    </row>
    <row r="146" spans="1:6" s="93" customFormat="1" x14ac:dyDescent="0.25">
      <c r="A146" s="95"/>
      <c r="F146" s="95"/>
    </row>
    <row r="147" spans="1:6" s="93" customFormat="1" x14ac:dyDescent="0.25">
      <c r="A147" s="95"/>
      <c r="F147" s="95"/>
    </row>
    <row r="148" spans="1:6" s="93" customFormat="1" x14ac:dyDescent="0.25">
      <c r="A148" s="95"/>
      <c r="F148" s="95"/>
    </row>
    <row r="149" spans="1:6" s="93" customFormat="1" x14ac:dyDescent="0.25">
      <c r="A149" s="95"/>
      <c r="F149" s="95"/>
    </row>
    <row r="150" spans="1:6" s="93" customFormat="1" x14ac:dyDescent="0.25">
      <c r="A150" s="95"/>
      <c r="F150" s="95"/>
    </row>
    <row r="151" spans="1:6" s="93" customFormat="1" x14ac:dyDescent="0.25">
      <c r="A151" s="95"/>
      <c r="F151" s="95"/>
    </row>
  </sheetData>
  <mergeCells count="13">
    <mergeCell ref="A2:D2"/>
    <mergeCell ref="B34:D34"/>
    <mergeCell ref="B35:D35"/>
    <mergeCell ref="B36:D36"/>
    <mergeCell ref="B3:E3"/>
    <mergeCell ref="B4:E4"/>
    <mergeCell ref="B5:E5"/>
    <mergeCell ref="B6:E6"/>
    <mergeCell ref="B7:E7"/>
    <mergeCell ref="B28:D28"/>
    <mergeCell ref="B30:D30"/>
    <mergeCell ref="B31:D31"/>
    <mergeCell ref="B32:D32"/>
  </mergeCells>
  <pageMargins left="0.7" right="0.7" top="0.75" bottom="0.75" header="0.3" footer="0.3"/>
  <pageSetup scale="70" fitToHeight="2" orientation="portrait" r:id="rId1"/>
  <headerFooter>
    <oddHeader>&amp;L&amp;F&amp;C&amp;"Calibri,Regular"&amp;K000000&amp;A&amp;R&amp;D &amp;T</oddHeader>
    <oddFooter>Page &amp;P of &amp;N</oddFooter>
  </headerFooter>
  <rowBreaks count="1" manualBreakCount="1">
    <brk id="66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Coûts payés par le parti</vt:lpstr>
      <vt:lpstr>Coûts payés par ACE</vt:lpstr>
      <vt:lpstr>PCNB</vt:lpstr>
      <vt:lpstr>Sheet1</vt:lpstr>
      <vt:lpstr>'Coûts payés par ACE'!Print_Area</vt:lpstr>
      <vt:lpstr>'Coûts payés par le parti'!Print_Area</vt:lpstr>
      <vt:lpstr>PCNB!Print_Area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la version d'évaluation de Office 2004</dc:creator>
  <cp:lastModifiedBy>Pitre, Karine (ENB)</cp:lastModifiedBy>
  <cp:lastPrinted>2018-03-06T18:43:04Z</cp:lastPrinted>
  <dcterms:created xsi:type="dcterms:W3CDTF">2014-06-12T16:39:23Z</dcterms:created>
  <dcterms:modified xsi:type="dcterms:W3CDTF">2023-07-05T11:57:00Z</dcterms:modified>
</cp:coreProperties>
</file>