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Swv10appp01\common$\ELECTION FORMS AND MATERIALS\01 - Drafts\2021-09 Post Election Updates\Form and Manual Updates\"/>
    </mc:Choice>
  </mc:AlternateContent>
  <xr:revisionPtr revIDLastSave="0" documentId="13_ncr:1_{B9C879A9-D602-472B-AFE4-5C56DA0C0B04}" xr6:coauthVersionLast="45" xr6:coauthVersionMax="45" xr10:uidLastSave="{00000000-0000-0000-0000-000000000000}"/>
  <bookViews>
    <workbookView xWindow="-120" yWindow="-120" windowWidth="29040" windowHeight="17640" tabRatio="695" activeTab="2" xr2:uid="{00000000-000D-0000-FFFF-FFFF00000000}"/>
  </bookViews>
  <sheets>
    <sheet name="Party pays Direct Costs" sheetId="12" r:id="rId1"/>
    <sheet name="RDA pays Direct Costs" sheetId="11" r:id="rId2"/>
    <sheet name="PCNB - RDA pays Direct Costs" sheetId="13" r:id="rId3"/>
  </sheets>
  <definedNames>
    <definedName name="_xlnm.Print_Area" localSheetId="0">'Party pays Direct Costs'!$A$1:$F$102</definedName>
    <definedName name="_xlnm.Print_Area" localSheetId="2">'PCNB - RDA pays Direct Costs'!$A$1:$F$115</definedName>
    <definedName name="_xlnm.Print_Area" localSheetId="1">'RDA pays Direct Costs'!$A$1:$F$111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11" i="13" l="1"/>
  <c r="A110" i="13"/>
  <c r="A104" i="13"/>
  <c r="A103" i="13"/>
  <c r="A102" i="13"/>
  <c r="B90" i="13"/>
  <c r="B89" i="13"/>
  <c r="C87" i="13"/>
  <c r="B86" i="13"/>
  <c r="A86" i="13"/>
  <c r="A105" i="13" s="1"/>
  <c r="C84" i="13"/>
  <c r="B84" i="13"/>
  <c r="A84" i="13"/>
  <c r="C83" i="13"/>
  <c r="B83" i="13"/>
  <c r="B81" i="13"/>
  <c r="A62" i="13"/>
  <c r="A57" i="13"/>
  <c r="A63" i="13" s="1"/>
  <c r="A97" i="13" s="1"/>
  <c r="A112" i="13" s="1"/>
  <c r="E37" i="13"/>
  <c r="D89" i="13" s="1"/>
  <c r="E90" i="13" s="1"/>
  <c r="E33" i="13"/>
  <c r="E38" i="13" s="1"/>
  <c r="B24" i="13"/>
  <c r="E23" i="13"/>
  <c r="E22" i="13"/>
  <c r="E17" i="13"/>
  <c r="B14" i="13"/>
  <c r="E13" i="13"/>
  <c r="E12" i="13"/>
  <c r="E14" i="13" s="1"/>
  <c r="E24" i="13" l="1"/>
  <c r="E19" i="13"/>
  <c r="E25" i="13" s="1"/>
  <c r="D80" i="13"/>
  <c r="E54" i="13"/>
  <c r="D82" i="13"/>
  <c r="E55" i="13"/>
  <c r="E48" i="13"/>
  <c r="E61" i="13"/>
  <c r="D93" i="13"/>
  <c r="E94" i="13" s="1"/>
  <c r="E110" i="13" s="1"/>
  <c r="E113" i="13" s="1"/>
  <c r="E99" i="13" l="1"/>
  <c r="E49" i="13"/>
  <c r="E50" i="13" s="1"/>
  <c r="D86" i="13"/>
  <c r="D103" i="13"/>
  <c r="E83" i="13"/>
  <c r="D102" i="13"/>
  <c r="D106" i="13" s="1"/>
  <c r="E81" i="13"/>
  <c r="E47" i="13"/>
  <c r="E40" i="13"/>
  <c r="E42" i="13" l="1"/>
  <c r="E44" i="13" s="1"/>
  <c r="E88" i="13"/>
  <c r="E57" i="13"/>
  <c r="E63" i="13" s="1"/>
  <c r="D98" i="13"/>
  <c r="E87" i="13"/>
  <c r="E104" i="13"/>
  <c r="E51" i="13"/>
  <c r="D84" i="13"/>
  <c r="E85" i="13" s="1"/>
  <c r="E56" i="13"/>
  <c r="E62" i="13" l="1"/>
  <c r="E58" i="13"/>
  <c r="E106" i="13"/>
  <c r="D107" i="13" s="1"/>
  <c r="E105" i="13"/>
  <c r="D97" i="13"/>
  <c r="D112" i="13"/>
  <c r="D95" i="13" l="1"/>
  <c r="E64" i="13"/>
  <c r="E96" i="13" l="1"/>
  <c r="D111" i="13"/>
  <c r="D113" i="13" s="1"/>
  <c r="D114" i="13" s="1"/>
  <c r="B24" i="11" l="1"/>
  <c r="A106" i="11"/>
  <c r="A107" i="11"/>
  <c r="A61" i="11"/>
  <c r="A54" i="11"/>
  <c r="A60" i="11" s="1"/>
  <c r="A100" i="11"/>
  <c r="A99" i="12" l="1"/>
  <c r="A92" i="12"/>
  <c r="A91" i="12"/>
  <c r="C83" i="12"/>
  <c r="B83" i="12"/>
  <c r="B82" i="12"/>
  <c r="B81" i="12"/>
  <c r="B79" i="12"/>
  <c r="C78" i="12"/>
  <c r="B78" i="12"/>
  <c r="B76" i="12"/>
  <c r="E37" i="12"/>
  <c r="D81" i="12" s="1"/>
  <c r="E82" i="12" s="1"/>
  <c r="E33" i="12"/>
  <c r="D79" i="12" s="1"/>
  <c r="E80" i="12" s="1"/>
  <c r="E93" i="12" s="1"/>
  <c r="B24" i="12"/>
  <c r="E23" i="12"/>
  <c r="E22" i="12"/>
  <c r="B14" i="12"/>
  <c r="E13" i="12"/>
  <c r="E12" i="12"/>
  <c r="C86" i="11"/>
  <c r="B86" i="11"/>
  <c r="B85" i="11"/>
  <c r="B84" i="11"/>
  <c r="B82" i="11"/>
  <c r="C81" i="11"/>
  <c r="B81" i="11"/>
  <c r="B79" i="11"/>
  <c r="A108" i="11"/>
  <c r="A99" i="11"/>
  <c r="A98" i="11"/>
  <c r="E37" i="11"/>
  <c r="D84" i="11" s="1"/>
  <c r="E85" i="11" s="1"/>
  <c r="E33" i="11"/>
  <c r="D82" i="11" s="1"/>
  <c r="E23" i="11"/>
  <c r="E22" i="11"/>
  <c r="B14" i="11"/>
  <c r="E13" i="11"/>
  <c r="E12" i="11"/>
  <c r="E83" i="11" l="1"/>
  <c r="E93" i="11"/>
  <c r="E14" i="12"/>
  <c r="D75" i="12" s="1"/>
  <c r="E53" i="12"/>
  <c r="E24" i="12"/>
  <c r="D77" i="12" s="1"/>
  <c r="E100" i="12"/>
  <c r="E17" i="12"/>
  <c r="E19" i="12" s="1"/>
  <c r="E38" i="12"/>
  <c r="D90" i="11"/>
  <c r="E91" i="11" s="1"/>
  <c r="E106" i="11" s="1"/>
  <c r="E109" i="11" s="1"/>
  <c r="E17" i="11"/>
  <c r="E59" i="11"/>
  <c r="E24" i="11"/>
  <c r="E14" i="11"/>
  <c r="D78" i="11" s="1"/>
  <c r="D98" i="11" s="1"/>
  <c r="E38" i="11"/>
  <c r="E47" i="11"/>
  <c r="E54" i="11" s="1"/>
  <c r="E60" i="11" s="1"/>
  <c r="E51" i="12" l="1"/>
  <c r="D107" i="11"/>
  <c r="D92" i="11"/>
  <c r="E100" i="11"/>
  <c r="E25" i="12"/>
  <c r="E52" i="12"/>
  <c r="E40" i="12"/>
  <c r="E42" i="12" s="1"/>
  <c r="E47" i="12" s="1"/>
  <c r="D83" i="12" s="1"/>
  <c r="D92" i="12"/>
  <c r="E78" i="12"/>
  <c r="D91" i="12"/>
  <c r="E76" i="12"/>
  <c r="E79" i="11"/>
  <c r="E53" i="11"/>
  <c r="D80" i="11"/>
  <c r="E19" i="11"/>
  <c r="E25" i="11" s="1"/>
  <c r="E40" i="11" s="1"/>
  <c r="E52" i="11"/>
  <c r="D95" i="12" l="1"/>
  <c r="E44" i="12"/>
  <c r="E48" i="12"/>
  <c r="E84" i="12" s="1"/>
  <c r="D99" i="11"/>
  <c r="D102" i="11" s="1"/>
  <c r="E81" i="11"/>
  <c r="E42" i="11"/>
  <c r="E48" i="11" s="1"/>
  <c r="E55" i="11" l="1"/>
  <c r="E61" i="11" s="1"/>
  <c r="E87" i="11"/>
  <c r="E58" i="12"/>
  <c r="E59" i="12" s="1"/>
  <c r="E54" i="12"/>
  <c r="E55" i="12" s="1"/>
  <c r="E94" i="12"/>
  <c r="E95" i="12" s="1"/>
  <c r="D96" i="12" s="1"/>
  <c r="D87" i="12"/>
  <c r="E49" i="11"/>
  <c r="D86" i="11"/>
  <c r="E44" i="11"/>
  <c r="E62" i="11" l="1"/>
  <c r="E88" i="12"/>
  <c r="D99" i="12"/>
  <c r="D100" i="12" s="1"/>
  <c r="D101" i="12" s="1"/>
  <c r="E101" i="11"/>
  <c r="E102" i="11" s="1"/>
  <c r="D103" i="11" s="1"/>
  <c r="D94" i="11"/>
  <c r="D108" i="11" s="1"/>
  <c r="E56" i="11"/>
  <c r="E95" i="11" l="1"/>
  <c r="D109" i="11"/>
  <c r="D110" i="11" s="1"/>
</calcChain>
</file>

<file path=xl/sharedStrings.xml><?xml version="1.0" encoding="utf-8"?>
<sst xmlns="http://schemas.openxmlformats.org/spreadsheetml/2006/main" count="377" uniqueCount="119">
  <si>
    <t>@</t>
  </si>
  <si>
    <t>DIRECT COSTS</t>
  </si>
  <si>
    <t>Description</t>
  </si>
  <si>
    <t>REVENUE</t>
  </si>
  <si>
    <t>Quantity</t>
  </si>
  <si>
    <t>Total Direct Costs</t>
  </si>
  <si>
    <t>Staples</t>
  </si>
  <si>
    <t>Tickets and advertisers</t>
  </si>
  <si>
    <t>Bank</t>
  </si>
  <si>
    <t>Supplier</t>
  </si>
  <si>
    <t>RDA Accounting:</t>
  </si>
  <si>
    <t>Transaction</t>
  </si>
  <si>
    <t>Dr</t>
  </si>
  <si>
    <t>Cr</t>
  </si>
  <si>
    <t>Account #</t>
  </si>
  <si>
    <t>Account Desc</t>
  </si>
  <si>
    <t>Donated items</t>
  </si>
  <si>
    <t>Receive transfer cheque</t>
  </si>
  <si>
    <t>RDA Bank Account Recap:</t>
  </si>
  <si>
    <t>Deposits</t>
  </si>
  <si>
    <t>Cheques</t>
  </si>
  <si>
    <t>Sub-totals</t>
  </si>
  <si>
    <t>Net</t>
  </si>
  <si>
    <t>RPP Bank Account Recap:</t>
  </si>
  <si>
    <t>RPP Accounting</t>
  </si>
  <si>
    <t>Sub-total</t>
  </si>
  <si>
    <t>Amount</t>
  </si>
  <si>
    <t>Pay share of contributions</t>
  </si>
  <si>
    <t>00A</t>
  </si>
  <si>
    <t>00B</t>
  </si>
  <si>
    <t>01A</t>
  </si>
  <si>
    <t>Annual Party Golf Tournament</t>
  </si>
  <si>
    <t>49A</t>
  </si>
  <si>
    <t>49B</t>
  </si>
  <si>
    <t>RDA #1 Annual BBQ</t>
  </si>
  <si>
    <t>RDA #49 Annual BBQ</t>
  </si>
  <si>
    <t>RDA #49 Annual Golf Tournament</t>
  </si>
  <si>
    <t>RDA #1 Annual Golf Tournament</t>
  </si>
  <si>
    <t>[…]</t>
  </si>
  <si>
    <t>01B</t>
  </si>
  <si>
    <t>Project/Tag</t>
  </si>
  <si>
    <t>Sample Chart of Accounts</t>
  </si>
  <si>
    <t>Projects (Sage)/Tags (Quickbooks):</t>
  </si>
  <si>
    <t>Downtown Catering</t>
  </si>
  <si>
    <t>Beverages and food</t>
  </si>
  <si>
    <t>Transfers to RDA #01</t>
  </si>
  <si>
    <t>Annual Leader's Dinner</t>
  </si>
  <si>
    <t>Association</t>
  </si>
  <si>
    <t>Title of Activity</t>
  </si>
  <si>
    <t>Nature of Activity</t>
  </si>
  <si>
    <t>Date Held</t>
  </si>
  <si>
    <t>Location</t>
  </si>
  <si>
    <t>Donations in kind</t>
  </si>
  <si>
    <t>Donations in kind:</t>
  </si>
  <si>
    <t>Reimbursement of Direct Costs paid by RDA</t>
  </si>
  <si>
    <t>Share of profit - RDA</t>
  </si>
  <si>
    <t>CASH FLOW OF RDA</t>
  </si>
  <si>
    <t>CASH FLOW OF PARTY</t>
  </si>
  <si>
    <t>Direct Costs paid by RDA</t>
  </si>
  <si>
    <t>Ticket sales - contributions</t>
  </si>
  <si>
    <t>Ticket sales - non-contributions</t>
  </si>
  <si>
    <t>(Direct costs)</t>
  </si>
  <si>
    <t>(Transfer to RDA)</t>
  </si>
  <si>
    <t>Transfer cheque from Party</t>
  </si>
  <si>
    <t>Property and Services Contributions</t>
  </si>
  <si>
    <t>Total Contribution Revenue to be receipted</t>
  </si>
  <si>
    <t>Ticket Price</t>
  </si>
  <si>
    <t>PROFIT BEFORE SHARING</t>
  </si>
  <si>
    <t>Transfer share to RDA</t>
  </si>
  <si>
    <t>PARTY CHEQUE PAYABLE TO RDA</t>
  </si>
  <si>
    <t>RDA Percentage</t>
  </si>
  <si>
    <t>Transfer cheque to RDA</t>
  </si>
  <si>
    <t>Net profit retained by Party</t>
  </si>
  <si>
    <t>Total cheque to RDA</t>
  </si>
  <si>
    <t>Net profit from fundraiser</t>
  </si>
  <si>
    <t>FUNDRAISING ACTIVITY</t>
  </si>
  <si>
    <t>Monetary Contributions: Ticket price &gt; $10</t>
  </si>
  <si>
    <t>Tickets - Price B</t>
  </si>
  <si>
    <t>Tickets - Price A</t>
  </si>
  <si>
    <t>Tickets - Price C</t>
  </si>
  <si>
    <t>Tickets - Price D</t>
  </si>
  <si>
    <t>Total Revenue</t>
  </si>
  <si>
    <t>Venue</t>
  </si>
  <si>
    <t>Community Services Club</t>
  </si>
  <si>
    <t>Non-contributions: Ticket price $10 or less</t>
  </si>
  <si>
    <t>ACCOUNTING TREATMENT - RDA PAYS DIRECT COSTS</t>
  </si>
  <si>
    <t>Fundraiser - Contributions - Ticket Sales</t>
  </si>
  <si>
    <t>Fundraiser - Contributions-in-Kind</t>
  </si>
  <si>
    <t>Fundraiser - Direct Costs</t>
  </si>
  <si>
    <t>Fundraiser - Non-contribution - Fee $10 or less</t>
  </si>
  <si>
    <t>Fundraiser - Profit before sharing (Sage sub-total)</t>
  </si>
  <si>
    <t>Reimburse RDA for costs paid</t>
  </si>
  <si>
    <t>Transfer of share of profit</t>
  </si>
  <si>
    <t>Pay direct costs</t>
  </si>
  <si>
    <t>Fundraiser A</t>
  </si>
  <si>
    <t>Transfer from Party</t>
  </si>
  <si>
    <t>Assumptions:  Centralized deposit of tickets; Party pays direct costs</t>
  </si>
  <si>
    <t>Incurred by organizer:</t>
  </si>
  <si>
    <t>Payment to suppliers for direct costs</t>
  </si>
  <si>
    <t>Ticket Sales &gt; $10 each</t>
  </si>
  <si>
    <t>Pay Suppliers</t>
  </si>
  <si>
    <t>Pay suppliers for direct costs</t>
  </si>
  <si>
    <t>ACCOUNTING TREATMENT - PARTY PAYS DIRECT COSTS</t>
  </si>
  <si>
    <t>Ticket Sales $10 or less each</t>
  </si>
  <si>
    <t>Receive reimbursement cheque</t>
  </si>
  <si>
    <t>PARTY CHEQUES PAYABLE TO RDA</t>
  </si>
  <si>
    <t>Total cheques to RDA</t>
  </si>
  <si>
    <t>Entrance fee, not receipted</t>
  </si>
  <si>
    <t>FUNDRAISING ACTIVITY - Progressive Conservative Party of New Brunswick</t>
  </si>
  <si>
    <t>Venue and food services</t>
  </si>
  <si>
    <t>Share of revenues - RDA</t>
  </si>
  <si>
    <t>Recovery of over-transfers based on revenue rather than profit</t>
  </si>
  <si>
    <t>Net adjustment cheque to RDA</t>
  </si>
  <si>
    <t>Transfers of share of revenues</t>
  </si>
  <si>
    <t>Recovery of over-transfers based on revenue</t>
  </si>
  <si>
    <t>Receive transfer cheque(s)</t>
  </si>
  <si>
    <t>P 04 953</t>
  </si>
  <si>
    <t>Assumptions:  Centralized deposit of tickets; Association (RDA) pays direct costs</t>
  </si>
  <si>
    <t>(2022-04-05)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</si>
</sst>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/>
    <xf numFmtId="44" fontId="0" fillId="0" borderId="0" xfId="0" applyNumberFormat="1"/>
    <xf numFmtId="44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2" xfId="0" applyFont="1" applyBorder="1"/>
    <xf numFmtId="0" fontId="0" fillId="0" borderId="2" xfId="0" applyBorder="1" applyAlignment="1">
      <alignment horizontal="left"/>
    </xf>
    <xf numFmtId="44" fontId="0" fillId="0" borderId="2" xfId="0" applyNumberFormat="1" applyBorder="1"/>
    <xf numFmtId="44" fontId="0" fillId="0" borderId="2" xfId="0" applyNumberFormat="1" applyBorder="1" applyAlignment="1">
      <alignment horizontal="left"/>
    </xf>
    <xf numFmtId="44" fontId="0" fillId="0" borderId="0" xfId="0" applyNumberFormat="1" applyBorder="1"/>
    <xf numFmtId="44" fontId="0" fillId="0" borderId="3" xfId="0" applyNumberFormat="1" applyBorder="1"/>
    <xf numFmtId="0" fontId="1" fillId="0" borderId="0" xfId="0" applyFont="1" applyAlignment="1"/>
    <xf numFmtId="44" fontId="1" fillId="0" borderId="0" xfId="0" applyNumberFormat="1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44" fontId="0" fillId="0" borderId="4" xfId="0" applyNumberFormat="1" applyBorder="1"/>
    <xf numFmtId="0" fontId="0" fillId="0" borderId="0" xfId="0" applyFont="1"/>
    <xf numFmtId="0" fontId="5" fillId="0" borderId="0" xfId="0" applyFont="1"/>
    <xf numFmtId="44" fontId="1" fillId="0" borderId="0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30" applyFont="1"/>
    <xf numFmtId="0" fontId="0" fillId="0" borderId="3" xfId="0" applyBorder="1"/>
    <xf numFmtId="0" fontId="0" fillId="0" borderId="4" xfId="0" applyBorder="1"/>
    <xf numFmtId="0" fontId="6" fillId="0" borderId="0" xfId="0" applyFont="1" applyBorder="1"/>
    <xf numFmtId="9" fontId="0" fillId="0" borderId="1" xfId="29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/>
    <xf numFmtId="0" fontId="0" fillId="0" borderId="0" xfId="0" applyFont="1" applyFill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8" xfId="0" applyBorder="1" applyAlignment="1"/>
    <xf numFmtId="0" fontId="0" fillId="0" borderId="10" xfId="0" applyBorder="1"/>
    <xf numFmtId="0" fontId="0" fillId="0" borderId="11" xfId="0" applyBorder="1"/>
    <xf numFmtId="0" fontId="1" fillId="0" borderId="12" xfId="0" applyFont="1" applyBorder="1"/>
    <xf numFmtId="44" fontId="1" fillId="0" borderId="13" xfId="0" applyNumberFormat="1" applyFont="1" applyBorder="1"/>
    <xf numFmtId="44" fontId="1" fillId="0" borderId="13" xfId="0" applyNumberFormat="1" applyFont="1" applyBorder="1" applyAlignment="1">
      <alignment horizontal="center"/>
    </xf>
    <xf numFmtId="44" fontId="1" fillId="0" borderId="14" xfId="0" applyNumberFormat="1" applyFont="1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44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6" xfId="0" applyBorder="1"/>
    <xf numFmtId="0" fontId="0" fillId="0" borderId="0" xfId="0" applyBorder="1" applyAlignment="1">
      <alignment horizontal="left"/>
    </xf>
    <xf numFmtId="0" fontId="0" fillId="0" borderId="2" xfId="0" applyFill="1" applyBorder="1"/>
    <xf numFmtId="0" fontId="1" fillId="0" borderId="0" xfId="0" applyFont="1"/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ont="1" applyBorder="1"/>
    <xf numFmtId="9" fontId="0" fillId="0" borderId="0" xfId="29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Border="1" applyAlignment="1">
      <alignment horizontal="center"/>
    </xf>
    <xf numFmtId="44" fontId="1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5" xfId="0" applyBorder="1" applyAlignment="1"/>
    <xf numFmtId="0" fontId="0" fillId="0" borderId="7" xfId="0" applyBorder="1" applyAlignment="1">
      <alignment horizontal="center"/>
    </xf>
    <xf numFmtId="44" fontId="0" fillId="0" borderId="0" xfId="0" applyNumberFormat="1" applyFont="1" applyAlignment="1">
      <alignment horizontal="center"/>
    </xf>
    <xf numFmtId="0" fontId="1" fillId="0" borderId="17" xfId="0" applyFont="1" applyBorder="1"/>
    <xf numFmtId="44" fontId="0" fillId="0" borderId="18" xfId="0" applyNumberFormat="1" applyBorder="1"/>
    <xf numFmtId="44" fontId="0" fillId="0" borderId="18" xfId="0" applyNumberFormat="1" applyBorder="1" applyAlignment="1">
      <alignment horizontal="center"/>
    </xf>
    <xf numFmtId="0" fontId="0" fillId="0" borderId="19" xfId="0" applyBorder="1"/>
    <xf numFmtId="0" fontId="0" fillId="0" borderId="18" xfId="0" applyBorder="1" applyAlignment="1">
      <alignment horizontal="center"/>
    </xf>
    <xf numFmtId="44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44" fontId="0" fillId="0" borderId="3" xfId="0" applyNumberFormat="1" applyFont="1" applyBorder="1"/>
    <xf numFmtId="44" fontId="0" fillId="0" borderId="0" xfId="0" applyNumberFormat="1" applyFont="1" applyBorder="1"/>
    <xf numFmtId="44" fontId="0" fillId="0" borderId="0" xfId="0" applyNumberFormat="1" applyFont="1"/>
    <xf numFmtId="0" fontId="0" fillId="0" borderId="0" xfId="0" applyFont="1" applyAlignment="1">
      <alignment horizontal="center"/>
    </xf>
    <xf numFmtId="44" fontId="0" fillId="0" borderId="3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</cellXfs>
  <cellStyles count="31">
    <cellStyle name="Currency" xfId="30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  <cellStyle name="Percent" xfId="29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38100</xdr:rowOff>
    </xdr:from>
    <xdr:to>
      <xdr:col>3</xdr:col>
      <xdr:colOff>728345</xdr:colOff>
      <xdr:row>1</xdr:row>
      <xdr:rowOff>219075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22BB79-E752-4D04-B40D-E2BBD5AAE6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38100"/>
          <a:ext cx="74739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275167</xdr:colOff>
      <xdr:row>0</xdr:row>
      <xdr:rowOff>31750</xdr:rowOff>
    </xdr:from>
    <xdr:to>
      <xdr:col>4</xdr:col>
      <xdr:colOff>175895</xdr:colOff>
      <xdr:row>1</xdr:row>
      <xdr:rowOff>215900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66938C-44B3-46EF-B1B7-1D85EBDF0C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4250" y="31750"/>
          <a:ext cx="74739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285751</xdr:colOff>
      <xdr:row>0</xdr:row>
      <xdr:rowOff>42334</xdr:rowOff>
    </xdr:from>
    <xdr:to>
      <xdr:col>4</xdr:col>
      <xdr:colOff>186479</xdr:colOff>
      <xdr:row>1</xdr:row>
      <xdr:rowOff>226484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2EB090-1C2B-4AD5-B0F5-B8D8860C47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4834" y="42334"/>
          <a:ext cx="74739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8"/>
  <sheetViews>
    <sheetView showGridLines="0" zoomScaleNormal="100" zoomScalePageLayoutView="150" workbookViewId="0">
      <selection activeCell="M11" sqref="M11"/>
    </sheetView>
  </sheetViews>
  <sheetFormatPr defaultColWidth="11" defaultRowHeight="15.75" x14ac:dyDescent="0.25"/>
  <cols>
    <col min="1" max="1" width="24.75" style="48" customWidth="1"/>
    <col min="2" max="2" width="39.5" style="27" customWidth="1"/>
    <col min="3" max="3" width="10.75" style="27" bestFit="1" customWidth="1"/>
    <col min="4" max="4" width="11.125" style="2" bestFit="1" customWidth="1"/>
    <col min="5" max="5" width="14.625" style="2" customWidth="1"/>
    <col min="6" max="6" width="12.125" style="48" bestFit="1" customWidth="1"/>
    <col min="7" max="16384" width="11" style="48"/>
  </cols>
  <sheetData>
    <row r="1" spans="1:6" ht="20.25" x14ac:dyDescent="0.3">
      <c r="A1" s="20" t="s">
        <v>75</v>
      </c>
      <c r="E1" s="76" t="s">
        <v>116</v>
      </c>
    </row>
    <row r="2" spans="1:6" ht="18.75" x14ac:dyDescent="0.3">
      <c r="A2" s="20" t="s">
        <v>96</v>
      </c>
      <c r="E2" s="77" t="s">
        <v>118</v>
      </c>
    </row>
    <row r="3" spans="1:6" ht="31.5" customHeight="1" x14ac:dyDescent="0.25">
      <c r="A3" s="47" t="s">
        <v>47</v>
      </c>
      <c r="B3" s="81"/>
      <c r="C3" s="81"/>
      <c r="D3" s="81"/>
      <c r="E3" s="81"/>
    </row>
    <row r="4" spans="1:6" x14ac:dyDescent="0.25">
      <c r="A4" s="47" t="s">
        <v>48</v>
      </c>
      <c r="B4" s="81"/>
      <c r="C4" s="81"/>
      <c r="D4" s="81"/>
      <c r="E4" s="81"/>
    </row>
    <row r="5" spans="1:6" x14ac:dyDescent="0.25">
      <c r="A5" s="47" t="s">
        <v>49</v>
      </c>
      <c r="B5" s="82"/>
      <c r="C5" s="82"/>
      <c r="D5" s="82"/>
      <c r="E5" s="82"/>
    </row>
    <row r="6" spans="1:6" x14ac:dyDescent="0.25">
      <c r="A6" s="47" t="s">
        <v>50</v>
      </c>
      <c r="B6" s="82"/>
      <c r="C6" s="82"/>
      <c r="D6" s="82"/>
      <c r="E6" s="82"/>
    </row>
    <row r="7" spans="1:6" x14ac:dyDescent="0.25">
      <c r="A7" s="47" t="s">
        <v>51</v>
      </c>
      <c r="B7" s="82"/>
      <c r="C7" s="82"/>
      <c r="D7" s="82"/>
      <c r="E7" s="82"/>
    </row>
    <row r="8" spans="1:6" ht="16.5" thickBot="1" x14ac:dyDescent="0.3">
      <c r="A8" s="6"/>
      <c r="B8" s="7"/>
      <c r="C8" s="7"/>
      <c r="D8" s="9"/>
      <c r="E8" s="9"/>
      <c r="F8" s="67"/>
    </row>
    <row r="9" spans="1:6" x14ac:dyDescent="0.25">
      <c r="B9" s="50" t="s">
        <v>4</v>
      </c>
      <c r="C9" s="12"/>
      <c r="D9" s="13" t="s">
        <v>66</v>
      </c>
      <c r="E9" s="13" t="s">
        <v>26</v>
      </c>
      <c r="F9" s="19"/>
    </row>
    <row r="10" spans="1:6" x14ac:dyDescent="0.25">
      <c r="A10" s="47" t="s">
        <v>3</v>
      </c>
      <c r="D10" s="13"/>
    </row>
    <row r="11" spans="1:6" x14ac:dyDescent="0.25">
      <c r="A11" s="18" t="s">
        <v>76</v>
      </c>
    </row>
    <row r="12" spans="1:6" x14ac:dyDescent="0.25">
      <c r="A12" s="48" t="s">
        <v>78</v>
      </c>
      <c r="B12" s="27">
        <v>98</v>
      </c>
      <c r="C12" s="27" t="s">
        <v>0</v>
      </c>
      <c r="D12" s="2">
        <v>100</v>
      </c>
      <c r="E12" s="10">
        <f>B12*D12</f>
        <v>9800</v>
      </c>
    </row>
    <row r="13" spans="1:6" x14ac:dyDescent="0.25">
      <c r="A13" s="48" t="s">
        <v>77</v>
      </c>
      <c r="B13" s="27">
        <v>20</v>
      </c>
      <c r="C13" s="27" t="s">
        <v>0</v>
      </c>
      <c r="D13" s="2">
        <v>50</v>
      </c>
      <c r="E13" s="10">
        <f>B13*D13</f>
        <v>1000</v>
      </c>
    </row>
    <row r="14" spans="1:6" x14ac:dyDescent="0.25">
      <c r="A14" s="48" t="s">
        <v>25</v>
      </c>
      <c r="B14" s="54">
        <f>B12+B13</f>
        <v>118</v>
      </c>
      <c r="E14" s="11">
        <f>SUM(E12:E13)</f>
        <v>10800</v>
      </c>
    </row>
    <row r="15" spans="1:6" x14ac:dyDescent="0.25">
      <c r="B15" s="15"/>
      <c r="E15" s="10"/>
    </row>
    <row r="16" spans="1:6" x14ac:dyDescent="0.25">
      <c r="A16" s="18" t="s">
        <v>64</v>
      </c>
      <c r="B16" s="15"/>
      <c r="E16" s="10"/>
    </row>
    <row r="17" spans="1:6" x14ac:dyDescent="0.25">
      <c r="A17" s="48" t="s">
        <v>52</v>
      </c>
      <c r="E17" s="10">
        <f>E37</f>
        <v>1500</v>
      </c>
      <c r="F17" s="1"/>
    </row>
    <row r="18" spans="1:6" x14ac:dyDescent="0.25">
      <c r="E18" s="10"/>
      <c r="F18" s="1"/>
    </row>
    <row r="19" spans="1:6" x14ac:dyDescent="0.25">
      <c r="A19" s="47" t="s">
        <v>65</v>
      </c>
      <c r="B19" s="48"/>
      <c r="E19" s="11">
        <f>SUM(E14:E17)</f>
        <v>12300</v>
      </c>
    </row>
    <row r="20" spans="1:6" x14ac:dyDescent="0.25">
      <c r="A20" s="14"/>
      <c r="B20" s="15"/>
      <c r="C20" s="15"/>
      <c r="D20" s="10"/>
      <c r="E20" s="10"/>
    </row>
    <row r="21" spans="1:6" x14ac:dyDescent="0.25">
      <c r="A21" s="18" t="s">
        <v>84</v>
      </c>
    </row>
    <row r="22" spans="1:6" x14ac:dyDescent="0.25">
      <c r="A22" s="48" t="s">
        <v>79</v>
      </c>
      <c r="B22" s="27">
        <v>15</v>
      </c>
      <c r="C22" s="27" t="s">
        <v>0</v>
      </c>
      <c r="D22" s="2">
        <v>10</v>
      </c>
      <c r="E22" s="10">
        <f>B22*D22</f>
        <v>150</v>
      </c>
    </row>
    <row r="23" spans="1:6" x14ac:dyDescent="0.25">
      <c r="A23" s="48" t="s">
        <v>80</v>
      </c>
      <c r="B23" s="27">
        <v>10</v>
      </c>
      <c r="C23" s="27" t="s">
        <v>0</v>
      </c>
      <c r="D23" s="2">
        <v>5</v>
      </c>
      <c r="E23" s="10">
        <f>B23*D23</f>
        <v>50</v>
      </c>
    </row>
    <row r="24" spans="1:6" x14ac:dyDescent="0.25">
      <c r="A24" s="47" t="s">
        <v>107</v>
      </c>
      <c r="B24" s="54">
        <f>B22+B23</f>
        <v>25</v>
      </c>
      <c r="E24" s="11">
        <f>SUM(E22:E23)</f>
        <v>200</v>
      </c>
    </row>
    <row r="25" spans="1:6" s="47" customFormat="1" x14ac:dyDescent="0.25">
      <c r="A25" s="47" t="s">
        <v>81</v>
      </c>
      <c r="B25" s="55"/>
      <c r="C25" s="50"/>
      <c r="D25" s="56"/>
      <c r="E25" s="70">
        <f>E19+E24</f>
        <v>12500</v>
      </c>
    </row>
    <row r="26" spans="1:6" x14ac:dyDescent="0.25">
      <c r="B26" s="15"/>
      <c r="E26" s="71"/>
    </row>
    <row r="27" spans="1:6" x14ac:dyDescent="0.25">
      <c r="A27" s="47" t="s">
        <v>1</v>
      </c>
      <c r="E27" s="72"/>
    </row>
    <row r="28" spans="1:6" x14ac:dyDescent="0.25">
      <c r="A28" s="47" t="s">
        <v>9</v>
      </c>
      <c r="B28" s="80" t="s">
        <v>2</v>
      </c>
      <c r="C28" s="80"/>
      <c r="D28" s="80"/>
      <c r="E28" s="73"/>
    </row>
    <row r="29" spans="1:6" x14ac:dyDescent="0.25">
      <c r="A29" s="18" t="s">
        <v>97</v>
      </c>
      <c r="B29" s="50"/>
      <c r="C29" s="50"/>
      <c r="D29" s="50"/>
      <c r="E29" s="73"/>
    </row>
    <row r="30" spans="1:6" x14ac:dyDescent="0.25">
      <c r="A30" s="17" t="s">
        <v>6</v>
      </c>
      <c r="B30" s="79" t="s">
        <v>7</v>
      </c>
      <c r="C30" s="79"/>
      <c r="D30" s="79"/>
      <c r="E30" s="61">
        <v>500</v>
      </c>
    </row>
    <row r="31" spans="1:6" x14ac:dyDescent="0.25">
      <c r="A31" s="17" t="s">
        <v>83</v>
      </c>
      <c r="B31" s="79" t="s">
        <v>82</v>
      </c>
      <c r="C31" s="79"/>
      <c r="D31" s="79"/>
      <c r="E31" s="61">
        <v>500</v>
      </c>
    </row>
    <row r="32" spans="1:6" x14ac:dyDescent="0.25">
      <c r="A32" s="17"/>
      <c r="B32" s="79"/>
      <c r="C32" s="79"/>
      <c r="D32" s="79"/>
      <c r="E32" s="61">
        <v>0</v>
      </c>
    </row>
    <row r="33" spans="1:6" x14ac:dyDescent="0.25">
      <c r="A33" s="17" t="s">
        <v>25</v>
      </c>
      <c r="B33" s="49"/>
      <c r="C33" s="49"/>
      <c r="D33" s="49"/>
      <c r="E33" s="74">
        <f>SUM(E30:E32)</f>
        <v>1000</v>
      </c>
    </row>
    <row r="34" spans="1:6" x14ac:dyDescent="0.25">
      <c r="A34" s="18" t="s">
        <v>53</v>
      </c>
      <c r="B34" s="79"/>
      <c r="C34" s="79"/>
      <c r="D34" s="79"/>
      <c r="E34" s="61"/>
    </row>
    <row r="35" spans="1:6" x14ac:dyDescent="0.25">
      <c r="A35" s="48" t="s">
        <v>43</v>
      </c>
      <c r="B35" s="79" t="s">
        <v>44</v>
      </c>
      <c r="C35" s="79"/>
      <c r="D35" s="79"/>
      <c r="E35" s="72">
        <v>1500</v>
      </c>
      <c r="F35" s="1"/>
    </row>
    <row r="36" spans="1:6" x14ac:dyDescent="0.25">
      <c r="B36" s="79"/>
      <c r="C36" s="79"/>
      <c r="D36" s="79"/>
      <c r="E36" s="72">
        <v>0</v>
      </c>
    </row>
    <row r="37" spans="1:6" x14ac:dyDescent="0.25">
      <c r="A37" s="48" t="s">
        <v>25</v>
      </c>
      <c r="B37" s="45"/>
      <c r="C37" s="45"/>
      <c r="D37" s="45"/>
      <c r="E37" s="70">
        <f>SUM(E35:E36)</f>
        <v>1500</v>
      </c>
    </row>
    <row r="38" spans="1:6" x14ac:dyDescent="0.25">
      <c r="A38" s="47" t="s">
        <v>5</v>
      </c>
      <c r="B38" s="15"/>
      <c r="C38" s="15"/>
      <c r="D38" s="10"/>
      <c r="E38" s="70">
        <f>E33+E37</f>
        <v>2500</v>
      </c>
    </row>
    <row r="39" spans="1:6" x14ac:dyDescent="0.25">
      <c r="E39" s="72"/>
    </row>
    <row r="40" spans="1:6" x14ac:dyDescent="0.25">
      <c r="A40" s="47" t="s">
        <v>67</v>
      </c>
      <c r="E40" s="71">
        <f>E25-E38</f>
        <v>10000</v>
      </c>
    </row>
    <row r="41" spans="1:6" x14ac:dyDescent="0.25">
      <c r="A41" s="47"/>
      <c r="E41" s="10"/>
    </row>
    <row r="42" spans="1:6" x14ac:dyDescent="0.25">
      <c r="A42" s="47" t="s">
        <v>68</v>
      </c>
      <c r="B42" s="68" t="s">
        <v>70</v>
      </c>
      <c r="C42" s="25">
        <v>0.75</v>
      </c>
      <c r="E42" s="2">
        <f>E40*C42*-1</f>
        <v>-7500</v>
      </c>
    </row>
    <row r="43" spans="1:6" x14ac:dyDescent="0.25">
      <c r="A43" s="47"/>
      <c r="C43" s="53"/>
    </row>
    <row r="44" spans="1:6" ht="16.5" thickBot="1" x14ac:dyDescent="0.3">
      <c r="A44" s="47" t="s">
        <v>72</v>
      </c>
      <c r="E44" s="16">
        <f>SUM(E40:E42)</f>
        <v>2500</v>
      </c>
    </row>
    <row r="45" spans="1:6" ht="17.25" thickTop="1" thickBot="1" x14ac:dyDescent="0.3">
      <c r="A45" s="4"/>
      <c r="B45" s="5"/>
      <c r="C45" s="5"/>
      <c r="D45" s="8"/>
      <c r="E45" s="8"/>
    </row>
    <row r="46" spans="1:6" x14ac:dyDescent="0.25">
      <c r="A46" s="28" t="s">
        <v>69</v>
      </c>
      <c r="B46" s="15"/>
      <c r="C46" s="15"/>
      <c r="D46" s="10"/>
      <c r="E46" s="10"/>
    </row>
    <row r="47" spans="1:6" x14ac:dyDescent="0.25">
      <c r="A47" s="51" t="s">
        <v>55</v>
      </c>
      <c r="B47" s="15"/>
      <c r="C47" s="45" t="s">
        <v>62</v>
      </c>
      <c r="D47" s="10"/>
      <c r="E47" s="10">
        <f>E42*-1</f>
        <v>7500</v>
      </c>
    </row>
    <row r="48" spans="1:6" ht="16.5" thickBot="1" x14ac:dyDescent="0.3">
      <c r="A48" s="51" t="s">
        <v>73</v>
      </c>
      <c r="B48" s="15"/>
      <c r="C48" s="15"/>
      <c r="D48" s="10"/>
      <c r="E48" s="16">
        <f>SUM(E47:E47)</f>
        <v>7500</v>
      </c>
    </row>
    <row r="49" spans="1:5" ht="17.25" thickTop="1" thickBot="1" x14ac:dyDescent="0.3">
      <c r="A49" s="4"/>
      <c r="B49" s="5"/>
      <c r="C49" s="5"/>
      <c r="D49" s="8"/>
      <c r="E49" s="8"/>
    </row>
    <row r="50" spans="1:5" x14ac:dyDescent="0.25">
      <c r="A50" s="28" t="s">
        <v>57</v>
      </c>
      <c r="B50" s="15"/>
      <c r="C50" s="15"/>
      <c r="D50" s="10"/>
      <c r="E50" s="10"/>
    </row>
    <row r="51" spans="1:5" x14ac:dyDescent="0.25">
      <c r="A51" s="51" t="s">
        <v>59</v>
      </c>
      <c r="B51" s="15"/>
      <c r="C51" s="15"/>
      <c r="D51" s="10"/>
      <c r="E51" s="10">
        <f>E14</f>
        <v>10800</v>
      </c>
    </row>
    <row r="52" spans="1:5" x14ac:dyDescent="0.25">
      <c r="A52" s="51" t="s">
        <v>60</v>
      </c>
      <c r="B52" s="15"/>
      <c r="C52" s="15"/>
      <c r="D52" s="10"/>
      <c r="E52" s="10">
        <f>E24</f>
        <v>200</v>
      </c>
    </row>
    <row r="53" spans="1:5" x14ac:dyDescent="0.25">
      <c r="A53" s="51" t="s">
        <v>98</v>
      </c>
      <c r="B53" s="15"/>
      <c r="C53" s="15"/>
      <c r="D53" s="10"/>
      <c r="E53" s="10">
        <f>E33*-1</f>
        <v>-1000</v>
      </c>
    </row>
    <row r="54" spans="1:5" x14ac:dyDescent="0.25">
      <c r="A54" s="51" t="s">
        <v>71</v>
      </c>
      <c r="B54" s="15"/>
      <c r="C54" s="15"/>
      <c r="D54" s="10"/>
      <c r="E54" s="10">
        <f>E48*-1</f>
        <v>-7500</v>
      </c>
    </row>
    <row r="55" spans="1:5" ht="16.5" thickBot="1" x14ac:dyDescent="0.3">
      <c r="A55" s="51" t="s">
        <v>74</v>
      </c>
      <c r="B55" s="15"/>
      <c r="C55" s="15"/>
      <c r="D55" s="10"/>
      <c r="E55" s="16">
        <f>SUM(E51:E54)</f>
        <v>2500</v>
      </c>
    </row>
    <row r="56" spans="1:5" ht="17.25" thickTop="1" thickBot="1" x14ac:dyDescent="0.3">
      <c r="A56" s="4"/>
      <c r="B56" s="5"/>
      <c r="C56" s="5"/>
      <c r="D56" s="8"/>
      <c r="E56" s="8"/>
    </row>
    <row r="57" spans="1:5" x14ac:dyDescent="0.25">
      <c r="A57" s="28" t="s">
        <v>56</v>
      </c>
      <c r="B57" s="15"/>
      <c r="C57" s="15"/>
      <c r="D57" s="10"/>
      <c r="E57" s="10"/>
    </row>
    <row r="58" spans="1:5" x14ac:dyDescent="0.25">
      <c r="A58" s="29" t="s">
        <v>63</v>
      </c>
      <c r="B58" s="15"/>
      <c r="C58" s="15"/>
      <c r="D58" s="10"/>
      <c r="E58" s="10">
        <f>E48</f>
        <v>7500</v>
      </c>
    </row>
    <row r="59" spans="1:5" ht="16.5" thickBot="1" x14ac:dyDescent="0.3">
      <c r="A59" s="29" t="s">
        <v>74</v>
      </c>
      <c r="B59" s="15"/>
      <c r="C59" s="15"/>
      <c r="D59" s="10"/>
      <c r="E59" s="16">
        <f>SUM(E58:E58)</f>
        <v>7500</v>
      </c>
    </row>
    <row r="60" spans="1:5" ht="6.75" customHeight="1" thickTop="1" thickBot="1" x14ac:dyDescent="0.3">
      <c r="A60" s="46"/>
      <c r="B60" s="5"/>
      <c r="C60" s="5"/>
      <c r="D60" s="8"/>
      <c r="E60" s="8"/>
    </row>
    <row r="61" spans="1:5" x14ac:dyDescent="0.25">
      <c r="A61" s="14"/>
      <c r="B61" s="15"/>
      <c r="C61" s="15"/>
      <c r="D61" s="10"/>
      <c r="E61" s="10"/>
    </row>
    <row r="62" spans="1:5" ht="18.75" x14ac:dyDescent="0.3">
      <c r="A62" s="24" t="s">
        <v>102</v>
      </c>
      <c r="B62" s="10"/>
      <c r="C62" s="10"/>
      <c r="D62" s="10"/>
      <c r="E62" s="10"/>
    </row>
    <row r="63" spans="1:5" ht="18.75" x14ac:dyDescent="0.3">
      <c r="A63" s="24"/>
      <c r="B63" s="10"/>
      <c r="C63" s="10"/>
      <c r="D63" s="10"/>
      <c r="E63" s="10"/>
    </row>
    <row r="64" spans="1:5" x14ac:dyDescent="0.25">
      <c r="A64" s="47" t="s">
        <v>41</v>
      </c>
      <c r="B64" s="47" t="s">
        <v>2</v>
      </c>
      <c r="C64" s="47" t="s">
        <v>42</v>
      </c>
      <c r="D64" s="48"/>
      <c r="E64" s="48"/>
    </row>
    <row r="65" spans="1:6" x14ac:dyDescent="0.25">
      <c r="A65" s="27">
        <v>1000</v>
      </c>
      <c r="B65" s="48" t="s">
        <v>8</v>
      </c>
      <c r="C65" s="27" t="s">
        <v>28</v>
      </c>
      <c r="D65" s="48" t="s">
        <v>46</v>
      </c>
      <c r="E65" s="48"/>
    </row>
    <row r="66" spans="1:6" x14ac:dyDescent="0.25">
      <c r="A66" s="27">
        <v>4701</v>
      </c>
      <c r="B66" s="48" t="s">
        <v>86</v>
      </c>
      <c r="C66" s="27" t="s">
        <v>29</v>
      </c>
      <c r="D66" s="48" t="s">
        <v>31</v>
      </c>
      <c r="E66" s="48"/>
    </row>
    <row r="67" spans="1:6" x14ac:dyDescent="0.25">
      <c r="A67" s="27">
        <v>4702</v>
      </c>
      <c r="B67" s="48" t="s">
        <v>87</v>
      </c>
      <c r="C67" s="27" t="s">
        <v>30</v>
      </c>
      <c r="D67" s="48" t="s">
        <v>34</v>
      </c>
      <c r="E67" s="48"/>
    </row>
    <row r="68" spans="1:6" x14ac:dyDescent="0.25">
      <c r="A68" s="27">
        <v>4703</v>
      </c>
      <c r="B68" s="48" t="s">
        <v>88</v>
      </c>
      <c r="C68" s="27" t="s">
        <v>39</v>
      </c>
      <c r="D68" s="48" t="s">
        <v>37</v>
      </c>
      <c r="E68" s="48"/>
    </row>
    <row r="69" spans="1:6" x14ac:dyDescent="0.25">
      <c r="A69" s="27">
        <v>4704</v>
      </c>
      <c r="B69" s="48" t="s">
        <v>89</v>
      </c>
      <c r="D69" s="48" t="s">
        <v>38</v>
      </c>
      <c r="E69" s="48"/>
    </row>
    <row r="70" spans="1:6" x14ac:dyDescent="0.25">
      <c r="A70" s="57">
        <v>4705</v>
      </c>
      <c r="B70" s="58" t="s">
        <v>90</v>
      </c>
      <c r="C70" s="27" t="s">
        <v>32</v>
      </c>
      <c r="D70" s="48" t="s">
        <v>35</v>
      </c>
      <c r="E70" s="48"/>
    </row>
    <row r="71" spans="1:6" x14ac:dyDescent="0.25">
      <c r="A71" s="27">
        <v>5401</v>
      </c>
      <c r="B71" s="48" t="s">
        <v>45</v>
      </c>
      <c r="C71" s="27" t="s">
        <v>33</v>
      </c>
      <c r="D71" s="48" t="s">
        <v>36</v>
      </c>
      <c r="E71" s="10"/>
    </row>
    <row r="72" spans="1:6" ht="16.5" thickBot="1" x14ac:dyDescent="0.3">
      <c r="A72" s="27"/>
      <c r="B72" s="48"/>
      <c r="C72" s="15"/>
      <c r="D72" s="10"/>
      <c r="E72" s="10"/>
    </row>
    <row r="73" spans="1:6" ht="16.5" thickBot="1" x14ac:dyDescent="0.3">
      <c r="A73" s="62" t="s">
        <v>24</v>
      </c>
      <c r="B73" s="63"/>
      <c r="C73" s="64"/>
      <c r="D73" s="63"/>
      <c r="E73" s="63"/>
      <c r="F73" s="65"/>
    </row>
    <row r="74" spans="1:6" x14ac:dyDescent="0.25">
      <c r="A74" s="35" t="s">
        <v>11</v>
      </c>
      <c r="B74" s="36" t="s">
        <v>15</v>
      </c>
      <c r="C74" s="37" t="s">
        <v>14</v>
      </c>
      <c r="D74" s="37" t="s">
        <v>12</v>
      </c>
      <c r="E74" s="37" t="s">
        <v>13</v>
      </c>
      <c r="F74" s="38" t="s">
        <v>40</v>
      </c>
    </row>
    <row r="75" spans="1:6" x14ac:dyDescent="0.25">
      <c r="A75" s="30" t="s">
        <v>99</v>
      </c>
      <c r="B75" s="10" t="s">
        <v>8</v>
      </c>
      <c r="C75" s="15">
        <v>1000</v>
      </c>
      <c r="D75" s="10">
        <f>$E$14</f>
        <v>10800</v>
      </c>
      <c r="E75" s="10"/>
      <c r="F75" s="43"/>
    </row>
    <row r="76" spans="1:6" x14ac:dyDescent="0.25">
      <c r="A76" s="39"/>
      <c r="B76" s="3" t="str">
        <f>B66</f>
        <v>Fundraiser - Contributions - Ticket Sales</v>
      </c>
      <c r="C76" s="26">
        <v>4701</v>
      </c>
      <c r="D76" s="3"/>
      <c r="E76" s="3">
        <f>$D75</f>
        <v>10800</v>
      </c>
      <c r="F76" s="40" t="s">
        <v>30</v>
      </c>
    </row>
    <row r="77" spans="1:6" x14ac:dyDescent="0.25">
      <c r="A77" s="30" t="s">
        <v>103</v>
      </c>
      <c r="B77" s="10" t="s">
        <v>8</v>
      </c>
      <c r="C77" s="15">
        <v>1000</v>
      </c>
      <c r="D77" s="10">
        <f>$E$24</f>
        <v>200</v>
      </c>
      <c r="E77" s="10"/>
      <c r="F77" s="31"/>
    </row>
    <row r="78" spans="1:6" x14ac:dyDescent="0.25">
      <c r="A78" s="39"/>
      <c r="B78" s="3" t="str">
        <f>B69</f>
        <v>Fundraiser - Non-contribution - Fee $10 or less</v>
      </c>
      <c r="C78" s="26">
        <f>A69</f>
        <v>4704</v>
      </c>
      <c r="D78" s="3"/>
      <c r="E78" s="3">
        <f>$D77</f>
        <v>200</v>
      </c>
      <c r="F78" s="40" t="s">
        <v>30</v>
      </c>
    </row>
    <row r="79" spans="1:6" x14ac:dyDescent="0.25">
      <c r="A79" s="32" t="s">
        <v>100</v>
      </c>
      <c r="B79" s="10" t="str">
        <f>B68</f>
        <v>Fundraiser - Direct Costs</v>
      </c>
      <c r="C79" s="15">
        <v>4703</v>
      </c>
      <c r="D79" s="10">
        <f>$E$33</f>
        <v>1000</v>
      </c>
      <c r="E79" s="10"/>
      <c r="F79" s="31" t="s">
        <v>30</v>
      </c>
    </row>
    <row r="80" spans="1:6" x14ac:dyDescent="0.25">
      <c r="A80" s="39"/>
      <c r="B80" s="3" t="s">
        <v>8</v>
      </c>
      <c r="C80" s="26">
        <v>1000</v>
      </c>
      <c r="D80" s="3"/>
      <c r="E80" s="3">
        <f>$D79</f>
        <v>1000</v>
      </c>
      <c r="F80" s="40"/>
    </row>
    <row r="81" spans="1:6" x14ac:dyDescent="0.25">
      <c r="A81" s="30" t="s">
        <v>16</v>
      </c>
      <c r="B81" s="10" t="str">
        <f>B68</f>
        <v>Fundraiser - Direct Costs</v>
      </c>
      <c r="C81" s="15">
        <v>4703</v>
      </c>
      <c r="D81" s="10">
        <f>$E$37</f>
        <v>1500</v>
      </c>
      <c r="E81" s="10"/>
      <c r="F81" s="31" t="s">
        <v>30</v>
      </c>
    </row>
    <row r="82" spans="1:6" x14ac:dyDescent="0.25">
      <c r="A82" s="39"/>
      <c r="B82" s="3" t="str">
        <f>B67</f>
        <v>Fundraiser - Contributions-in-Kind</v>
      </c>
      <c r="C82" s="26">
        <v>4702</v>
      </c>
      <c r="D82" s="3"/>
      <c r="E82" s="3">
        <f>$D81</f>
        <v>1500</v>
      </c>
      <c r="F82" s="40" t="s">
        <v>30</v>
      </c>
    </row>
    <row r="83" spans="1:6" x14ac:dyDescent="0.25">
      <c r="A83" s="30" t="s">
        <v>92</v>
      </c>
      <c r="B83" s="10" t="str">
        <f>B71</f>
        <v>Transfers to RDA #01</v>
      </c>
      <c r="C83" s="15">
        <f>A71</f>
        <v>5401</v>
      </c>
      <c r="D83" s="10">
        <f>E47</f>
        <v>7500</v>
      </c>
      <c r="E83" s="10"/>
      <c r="F83" s="31" t="s">
        <v>30</v>
      </c>
    </row>
    <row r="84" spans="1:6" x14ac:dyDescent="0.25">
      <c r="A84" s="39"/>
      <c r="B84" s="3" t="s">
        <v>8</v>
      </c>
      <c r="C84" s="26">
        <v>1000</v>
      </c>
      <c r="D84" s="3"/>
      <c r="E84" s="3">
        <f>E48</f>
        <v>7500</v>
      </c>
      <c r="F84" s="44"/>
    </row>
    <row r="85" spans="1:6" ht="16.5" thickBot="1" x14ac:dyDescent="0.3">
      <c r="B85" s="2"/>
    </row>
    <row r="86" spans="1:6" ht="16.5" thickBot="1" x14ac:dyDescent="0.3">
      <c r="A86" s="62" t="s">
        <v>10</v>
      </c>
      <c r="B86" s="63"/>
      <c r="C86" s="66"/>
      <c r="D86" s="63"/>
      <c r="E86" s="63"/>
      <c r="F86" s="65"/>
    </row>
    <row r="87" spans="1:6" x14ac:dyDescent="0.25">
      <c r="A87" s="30" t="s">
        <v>17</v>
      </c>
      <c r="B87" s="10" t="s">
        <v>8</v>
      </c>
      <c r="C87" s="15"/>
      <c r="D87" s="10">
        <f>E84</f>
        <v>7500</v>
      </c>
      <c r="E87" s="10"/>
      <c r="F87" s="43"/>
    </row>
    <row r="88" spans="1:6" ht="16.5" thickBot="1" x14ac:dyDescent="0.3">
      <c r="A88" s="33"/>
      <c r="B88" s="8" t="s">
        <v>95</v>
      </c>
      <c r="C88" s="5"/>
      <c r="D88" s="8"/>
      <c r="E88" s="8">
        <f>D87</f>
        <v>7500</v>
      </c>
      <c r="F88" s="34"/>
    </row>
    <row r="89" spans="1:6" x14ac:dyDescent="0.25">
      <c r="B89" s="2"/>
      <c r="C89" s="2"/>
    </row>
    <row r="90" spans="1:6" x14ac:dyDescent="0.25">
      <c r="A90" s="47" t="s">
        <v>23</v>
      </c>
      <c r="B90" s="2"/>
      <c r="C90" s="2"/>
      <c r="D90" s="13" t="s">
        <v>19</v>
      </c>
      <c r="E90" s="13" t="s">
        <v>20</v>
      </c>
    </row>
    <row r="91" spans="1:6" x14ac:dyDescent="0.25">
      <c r="A91" s="48" t="str">
        <f>A75</f>
        <v>Ticket Sales &gt; $10 each</v>
      </c>
      <c r="B91" s="2"/>
      <c r="C91" s="2"/>
      <c r="D91" s="21">
        <f>D75</f>
        <v>10800</v>
      </c>
      <c r="E91" s="21"/>
    </row>
    <row r="92" spans="1:6" x14ac:dyDescent="0.25">
      <c r="A92" s="48" t="str">
        <f>A77</f>
        <v>Ticket Sales $10 or less each</v>
      </c>
      <c r="B92" s="2"/>
      <c r="C92" s="2"/>
      <c r="D92" s="21">
        <f>D77</f>
        <v>200</v>
      </c>
      <c r="E92" s="21"/>
    </row>
    <row r="93" spans="1:6" x14ac:dyDescent="0.25">
      <c r="A93" s="48" t="s">
        <v>101</v>
      </c>
      <c r="B93" s="2"/>
      <c r="C93" s="2"/>
      <c r="D93" s="21"/>
      <c r="E93" s="21">
        <f>E80</f>
        <v>1000</v>
      </c>
    </row>
    <row r="94" spans="1:6" x14ac:dyDescent="0.25">
      <c r="A94" s="48" t="s">
        <v>27</v>
      </c>
      <c r="B94" s="2"/>
      <c r="C94" s="2"/>
      <c r="D94" s="21"/>
      <c r="E94" s="21">
        <f>E84</f>
        <v>7500</v>
      </c>
    </row>
    <row r="95" spans="1:6" x14ac:dyDescent="0.25">
      <c r="A95" s="22" t="s">
        <v>21</v>
      </c>
      <c r="B95" s="11"/>
      <c r="C95" s="11"/>
      <c r="D95" s="11">
        <f>SUM(D91:D94)</f>
        <v>11000</v>
      </c>
      <c r="E95" s="11">
        <f>SUM(E91:E94)</f>
        <v>8500</v>
      </c>
    </row>
    <row r="96" spans="1:6" ht="16.5" thickBot="1" x14ac:dyDescent="0.3">
      <c r="A96" s="23" t="s">
        <v>22</v>
      </c>
      <c r="B96" s="16"/>
      <c r="C96" s="16"/>
      <c r="D96" s="16">
        <f>D95-E95</f>
        <v>2500</v>
      </c>
    </row>
    <row r="97" spans="1:6" ht="16.5" thickTop="1" x14ac:dyDescent="0.25">
      <c r="B97" s="2"/>
      <c r="C97" s="2"/>
    </row>
    <row r="98" spans="1:6" x14ac:dyDescent="0.25">
      <c r="A98" s="47" t="s">
        <v>18</v>
      </c>
      <c r="B98" s="2"/>
      <c r="C98" s="2"/>
      <c r="D98" s="13" t="s">
        <v>19</v>
      </c>
      <c r="E98" s="13" t="s">
        <v>20</v>
      </c>
    </row>
    <row r="99" spans="1:6" x14ac:dyDescent="0.25">
      <c r="A99" s="48" t="str">
        <f>A87</f>
        <v>Receive transfer cheque</v>
      </c>
      <c r="B99" s="2"/>
      <c r="C99" s="2"/>
      <c r="D99" s="2">
        <f>D87</f>
        <v>7500</v>
      </c>
    </row>
    <row r="100" spans="1:6" x14ac:dyDescent="0.25">
      <c r="A100" s="22" t="s">
        <v>21</v>
      </c>
      <c r="B100" s="11"/>
      <c r="C100" s="11"/>
      <c r="D100" s="11">
        <f>SUM(D99:D99)</f>
        <v>7500</v>
      </c>
      <c r="E100" s="11">
        <f>SUM(E99:E99)</f>
        <v>0</v>
      </c>
    </row>
    <row r="101" spans="1:6" ht="16.5" thickBot="1" x14ac:dyDescent="0.3">
      <c r="A101" s="23" t="s">
        <v>22</v>
      </c>
      <c r="B101" s="16"/>
      <c r="C101" s="16"/>
      <c r="D101" s="16">
        <f>D100-E100</f>
        <v>7500</v>
      </c>
    </row>
    <row r="102" spans="1:6" s="2" customFormat="1" ht="16.5" thickTop="1" x14ac:dyDescent="0.25">
      <c r="A102" s="48"/>
      <c r="F102" s="48"/>
    </row>
    <row r="103" spans="1:6" s="2" customFormat="1" x14ac:dyDescent="0.25">
      <c r="A103" s="48"/>
      <c r="F103" s="48"/>
    </row>
    <row r="104" spans="1:6" s="2" customFormat="1" x14ac:dyDescent="0.25">
      <c r="A104" s="48"/>
      <c r="F104" s="48"/>
    </row>
    <row r="105" spans="1:6" s="2" customFormat="1" x14ac:dyDescent="0.25">
      <c r="A105" s="48"/>
      <c r="F105" s="48"/>
    </row>
    <row r="106" spans="1:6" s="2" customFormat="1" x14ac:dyDescent="0.25">
      <c r="A106" s="48"/>
      <c r="F106" s="48"/>
    </row>
    <row r="107" spans="1:6" s="2" customFormat="1" x14ac:dyDescent="0.25">
      <c r="A107" s="48"/>
      <c r="F107" s="48"/>
    </row>
    <row r="108" spans="1:6" s="2" customFormat="1" x14ac:dyDescent="0.25">
      <c r="A108" s="48"/>
      <c r="F108" s="48"/>
    </row>
    <row r="109" spans="1:6" s="2" customFormat="1" x14ac:dyDescent="0.25">
      <c r="A109" s="48"/>
      <c r="F109" s="48"/>
    </row>
    <row r="110" spans="1:6" s="2" customFormat="1" x14ac:dyDescent="0.25">
      <c r="A110" s="48"/>
      <c r="F110" s="48"/>
    </row>
    <row r="111" spans="1:6" s="2" customFormat="1" x14ac:dyDescent="0.25">
      <c r="A111" s="48"/>
      <c r="F111" s="48"/>
    </row>
    <row r="112" spans="1:6" s="2" customFormat="1" x14ac:dyDescent="0.25">
      <c r="A112" s="48"/>
      <c r="F112" s="48"/>
    </row>
    <row r="113" spans="1:6" s="2" customFormat="1" x14ac:dyDescent="0.25">
      <c r="A113" s="48"/>
      <c r="F113" s="48"/>
    </row>
    <row r="114" spans="1:6" s="2" customFormat="1" x14ac:dyDescent="0.25">
      <c r="A114" s="48"/>
      <c r="F114" s="48"/>
    </row>
    <row r="115" spans="1:6" s="2" customFormat="1" x14ac:dyDescent="0.25">
      <c r="A115" s="48"/>
      <c r="F115" s="48"/>
    </row>
    <row r="116" spans="1:6" s="2" customFormat="1" x14ac:dyDescent="0.25">
      <c r="A116" s="48"/>
      <c r="F116" s="48"/>
    </row>
    <row r="117" spans="1:6" s="2" customFormat="1" x14ac:dyDescent="0.25">
      <c r="A117" s="48"/>
      <c r="F117" s="48"/>
    </row>
    <row r="118" spans="1:6" s="2" customFormat="1" x14ac:dyDescent="0.25">
      <c r="A118" s="48"/>
      <c r="F118" s="48"/>
    </row>
    <row r="119" spans="1:6" s="2" customFormat="1" x14ac:dyDescent="0.25">
      <c r="A119" s="48"/>
      <c r="F119" s="48"/>
    </row>
    <row r="120" spans="1:6" s="2" customFormat="1" x14ac:dyDescent="0.25">
      <c r="A120" s="48"/>
      <c r="F120" s="48"/>
    </row>
    <row r="121" spans="1:6" s="2" customFormat="1" x14ac:dyDescent="0.25">
      <c r="A121" s="48"/>
      <c r="F121" s="48"/>
    </row>
    <row r="122" spans="1:6" s="2" customFormat="1" x14ac:dyDescent="0.25">
      <c r="A122" s="48"/>
      <c r="F122" s="48"/>
    </row>
    <row r="123" spans="1:6" s="2" customFormat="1" x14ac:dyDescent="0.25">
      <c r="A123" s="48"/>
      <c r="F123" s="48"/>
    </row>
    <row r="124" spans="1:6" s="2" customFormat="1" x14ac:dyDescent="0.25">
      <c r="A124" s="48"/>
      <c r="F124" s="48"/>
    </row>
    <row r="125" spans="1:6" s="2" customFormat="1" x14ac:dyDescent="0.25">
      <c r="A125" s="48"/>
      <c r="F125" s="48"/>
    </row>
    <row r="126" spans="1:6" s="2" customFormat="1" x14ac:dyDescent="0.25">
      <c r="A126" s="48"/>
      <c r="F126" s="48"/>
    </row>
    <row r="127" spans="1:6" s="2" customFormat="1" x14ac:dyDescent="0.25">
      <c r="A127" s="48"/>
      <c r="F127" s="48"/>
    </row>
    <row r="128" spans="1:6" s="2" customFormat="1" x14ac:dyDescent="0.25">
      <c r="A128" s="48"/>
      <c r="F128" s="48"/>
    </row>
    <row r="129" spans="1:6" s="2" customFormat="1" x14ac:dyDescent="0.25">
      <c r="A129" s="48"/>
      <c r="F129" s="48"/>
    </row>
    <row r="130" spans="1:6" s="2" customFormat="1" x14ac:dyDescent="0.25">
      <c r="A130" s="48"/>
      <c r="F130" s="48"/>
    </row>
    <row r="131" spans="1:6" s="2" customFormat="1" x14ac:dyDescent="0.25">
      <c r="A131" s="48"/>
      <c r="F131" s="48"/>
    </row>
    <row r="132" spans="1:6" s="2" customFormat="1" x14ac:dyDescent="0.25">
      <c r="A132" s="48"/>
      <c r="F132" s="48"/>
    </row>
    <row r="133" spans="1:6" s="2" customFormat="1" x14ac:dyDescent="0.25">
      <c r="A133" s="48"/>
      <c r="F133" s="48"/>
    </row>
    <row r="134" spans="1:6" s="2" customFormat="1" x14ac:dyDescent="0.25">
      <c r="A134" s="48"/>
      <c r="F134" s="48"/>
    </row>
    <row r="135" spans="1:6" s="2" customFormat="1" x14ac:dyDescent="0.25">
      <c r="A135" s="48"/>
      <c r="F135" s="48"/>
    </row>
    <row r="136" spans="1:6" s="2" customFormat="1" x14ac:dyDescent="0.25">
      <c r="A136" s="48"/>
      <c r="F136" s="48"/>
    </row>
    <row r="137" spans="1:6" s="2" customFormat="1" x14ac:dyDescent="0.25">
      <c r="A137" s="48"/>
      <c r="F137" s="48"/>
    </row>
    <row r="138" spans="1:6" s="2" customFormat="1" x14ac:dyDescent="0.25">
      <c r="A138" s="48"/>
      <c r="F138" s="48"/>
    </row>
  </sheetData>
  <mergeCells count="12">
    <mergeCell ref="B3:E3"/>
    <mergeCell ref="B4:E4"/>
    <mergeCell ref="B5:E5"/>
    <mergeCell ref="B6:E6"/>
    <mergeCell ref="B7:E7"/>
    <mergeCell ref="B36:D36"/>
    <mergeCell ref="B28:D28"/>
    <mergeCell ref="B30:D30"/>
    <mergeCell ref="B31:D31"/>
    <mergeCell ref="B32:D32"/>
    <mergeCell ref="B34:D34"/>
    <mergeCell ref="B35:D35"/>
  </mergeCells>
  <pageMargins left="0.7" right="0.7" top="0.75" bottom="0.75" header="0.3" footer="0.3"/>
  <pageSetup scale="70" fitToHeight="2" orientation="portrait" horizontalDpi="2400" verticalDpi="2400" r:id="rId1"/>
  <headerFooter>
    <oddHeader>&amp;L&amp;F&amp;C&amp;"Calibri,Regular"&amp;K000000&amp;A&amp;R&amp;D &amp;T</oddHeader>
    <oddFooter>Page &amp;P of &amp;N</oddFooter>
  </headerFooter>
  <rowBreaks count="1" manualBreakCount="1">
    <brk id="6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7"/>
  <sheetViews>
    <sheetView showGridLines="0" zoomScale="90" zoomScaleNormal="90" zoomScalePageLayoutView="150" workbookViewId="0">
      <selection activeCell="E2" sqref="E2"/>
    </sheetView>
  </sheetViews>
  <sheetFormatPr defaultColWidth="11" defaultRowHeight="15.75" x14ac:dyDescent="0.25"/>
  <cols>
    <col min="1" max="1" width="25.875" style="48" customWidth="1"/>
    <col min="2" max="2" width="39.5" style="27" customWidth="1"/>
    <col min="3" max="3" width="10.75" style="27" bestFit="1" customWidth="1"/>
    <col min="4" max="4" width="11.125" style="2" bestFit="1" customWidth="1"/>
    <col min="5" max="5" width="14.625" style="2" customWidth="1"/>
    <col min="6" max="6" width="12.125" style="48" bestFit="1" customWidth="1"/>
    <col min="7" max="16384" width="11" style="48"/>
  </cols>
  <sheetData>
    <row r="1" spans="1:6" ht="20.25" x14ac:dyDescent="0.3">
      <c r="A1" s="20" t="s">
        <v>75</v>
      </c>
      <c r="E1" s="76" t="s">
        <v>116</v>
      </c>
    </row>
    <row r="2" spans="1:6" ht="18.75" x14ac:dyDescent="0.3">
      <c r="A2" s="20" t="s">
        <v>117</v>
      </c>
      <c r="E2" s="77" t="s">
        <v>118</v>
      </c>
    </row>
    <row r="3" spans="1:6" ht="17.25" customHeight="1" x14ac:dyDescent="0.25">
      <c r="A3" s="47" t="s">
        <v>47</v>
      </c>
      <c r="B3" s="78"/>
      <c r="C3" s="78"/>
      <c r="D3" s="78"/>
      <c r="E3" s="78"/>
    </row>
    <row r="4" spans="1:6" x14ac:dyDescent="0.25">
      <c r="A4" s="47" t="s">
        <v>48</v>
      </c>
      <c r="B4" s="81"/>
      <c r="C4" s="81"/>
      <c r="D4" s="81"/>
      <c r="E4" s="81"/>
    </row>
    <row r="5" spans="1:6" x14ac:dyDescent="0.25">
      <c r="A5" s="47" t="s">
        <v>49</v>
      </c>
      <c r="B5" s="82"/>
      <c r="C5" s="82"/>
      <c r="D5" s="82"/>
      <c r="E5" s="82"/>
    </row>
    <row r="6" spans="1:6" x14ac:dyDescent="0.25">
      <c r="A6" s="47" t="s">
        <v>50</v>
      </c>
      <c r="B6" s="82"/>
      <c r="C6" s="82"/>
      <c r="D6" s="82"/>
      <c r="E6" s="82"/>
    </row>
    <row r="7" spans="1:6" x14ac:dyDescent="0.25">
      <c r="A7" s="47" t="s">
        <v>51</v>
      </c>
      <c r="B7" s="82"/>
      <c r="C7" s="82"/>
      <c r="D7" s="82"/>
      <c r="E7" s="82"/>
    </row>
    <row r="8" spans="1:6" ht="6.75" customHeight="1" thickBot="1" x14ac:dyDescent="0.3">
      <c r="A8" s="6"/>
      <c r="B8" s="7"/>
      <c r="C8" s="7"/>
      <c r="D8" s="9"/>
      <c r="E8" s="9"/>
      <c r="F8" s="67"/>
    </row>
    <row r="9" spans="1:6" x14ac:dyDescent="0.25">
      <c r="B9" s="50" t="s">
        <v>4</v>
      </c>
      <c r="C9" s="12"/>
      <c r="D9" s="13" t="s">
        <v>66</v>
      </c>
      <c r="E9" s="13" t="s">
        <v>26</v>
      </c>
      <c r="F9" s="19"/>
    </row>
    <row r="10" spans="1:6" x14ac:dyDescent="0.25">
      <c r="A10" s="47" t="s">
        <v>3</v>
      </c>
      <c r="D10" s="13"/>
    </row>
    <row r="11" spans="1:6" x14ac:dyDescent="0.25">
      <c r="A11" s="18" t="s">
        <v>76</v>
      </c>
    </row>
    <row r="12" spans="1:6" x14ac:dyDescent="0.25">
      <c r="A12" s="48" t="s">
        <v>78</v>
      </c>
      <c r="B12" s="27">
        <v>98</v>
      </c>
      <c r="C12" s="27" t="s">
        <v>0</v>
      </c>
      <c r="D12" s="2">
        <v>100</v>
      </c>
      <c r="E12" s="10">
        <f>B12*D12</f>
        <v>9800</v>
      </c>
    </row>
    <row r="13" spans="1:6" x14ac:dyDescent="0.25">
      <c r="A13" s="48" t="s">
        <v>77</v>
      </c>
      <c r="B13" s="27">
        <v>20</v>
      </c>
      <c r="C13" s="27" t="s">
        <v>0</v>
      </c>
      <c r="D13" s="2">
        <v>50</v>
      </c>
      <c r="E13" s="10">
        <f>B13*D13</f>
        <v>1000</v>
      </c>
    </row>
    <row r="14" spans="1:6" x14ac:dyDescent="0.25">
      <c r="A14" s="48" t="s">
        <v>25</v>
      </c>
      <c r="B14" s="54">
        <f>B12+B13</f>
        <v>118</v>
      </c>
      <c r="E14" s="11">
        <f>SUM(E12:E13)</f>
        <v>10800</v>
      </c>
    </row>
    <row r="15" spans="1:6" x14ac:dyDescent="0.25">
      <c r="B15" s="15"/>
      <c r="E15" s="10"/>
    </row>
    <row r="16" spans="1:6" x14ac:dyDescent="0.25">
      <c r="A16" s="18" t="s">
        <v>64</v>
      </c>
      <c r="B16" s="15"/>
      <c r="E16" s="10"/>
    </row>
    <row r="17" spans="1:6" x14ac:dyDescent="0.25">
      <c r="A17" s="48" t="s">
        <v>52</v>
      </c>
      <c r="E17" s="10">
        <f>E37</f>
        <v>1500</v>
      </c>
      <c r="F17" s="1"/>
    </row>
    <row r="18" spans="1:6" x14ac:dyDescent="0.25">
      <c r="E18" s="10"/>
      <c r="F18" s="1"/>
    </row>
    <row r="19" spans="1:6" x14ac:dyDescent="0.25">
      <c r="A19" s="47" t="s">
        <v>65</v>
      </c>
      <c r="B19" s="48"/>
      <c r="E19" s="11">
        <f>SUM(E14:E17)</f>
        <v>12300</v>
      </c>
    </row>
    <row r="20" spans="1:6" x14ac:dyDescent="0.25">
      <c r="A20" s="14"/>
      <c r="B20" s="15"/>
      <c r="C20" s="15"/>
      <c r="D20" s="10"/>
      <c r="E20" s="10"/>
    </row>
    <row r="21" spans="1:6" x14ac:dyDescent="0.25">
      <c r="A21" s="18" t="s">
        <v>84</v>
      </c>
    </row>
    <row r="22" spans="1:6" x14ac:dyDescent="0.25">
      <c r="A22" s="48" t="s">
        <v>79</v>
      </c>
      <c r="B22" s="27">
        <v>15</v>
      </c>
      <c r="C22" s="27" t="s">
        <v>0</v>
      </c>
      <c r="D22" s="2">
        <v>10</v>
      </c>
      <c r="E22" s="10">
        <f>B22*D22</f>
        <v>150</v>
      </c>
    </row>
    <row r="23" spans="1:6" x14ac:dyDescent="0.25">
      <c r="A23" s="48" t="s">
        <v>80</v>
      </c>
      <c r="B23" s="27">
        <v>10</v>
      </c>
      <c r="C23" s="27" t="s">
        <v>0</v>
      </c>
      <c r="D23" s="2">
        <v>5</v>
      </c>
      <c r="E23" s="10">
        <f>B23*D23</f>
        <v>50</v>
      </c>
    </row>
    <row r="24" spans="1:6" x14ac:dyDescent="0.25">
      <c r="A24" s="47" t="s">
        <v>107</v>
      </c>
      <c r="B24" s="54">
        <f>B22+B23</f>
        <v>25</v>
      </c>
      <c r="E24" s="11">
        <f>SUM(E22:E23)</f>
        <v>200</v>
      </c>
    </row>
    <row r="25" spans="1:6" s="47" customFormat="1" x14ac:dyDescent="0.25">
      <c r="A25" s="47" t="s">
        <v>81</v>
      </c>
      <c r="B25" s="55"/>
      <c r="C25" s="50"/>
      <c r="D25" s="56"/>
      <c r="E25" s="70">
        <f>E19+E24</f>
        <v>12500</v>
      </c>
    </row>
    <row r="26" spans="1:6" x14ac:dyDescent="0.25">
      <c r="B26" s="15"/>
      <c r="E26" s="71"/>
    </row>
    <row r="27" spans="1:6" x14ac:dyDescent="0.25">
      <c r="A27" s="47" t="s">
        <v>1</v>
      </c>
      <c r="E27" s="72"/>
    </row>
    <row r="28" spans="1:6" x14ac:dyDescent="0.25">
      <c r="A28" s="47" t="s">
        <v>9</v>
      </c>
      <c r="B28" s="80" t="s">
        <v>2</v>
      </c>
      <c r="C28" s="80"/>
      <c r="D28" s="80"/>
      <c r="E28" s="73"/>
    </row>
    <row r="29" spans="1:6" x14ac:dyDescent="0.25">
      <c r="A29" s="18" t="s">
        <v>97</v>
      </c>
      <c r="B29" s="50"/>
      <c r="C29" s="50"/>
      <c r="D29" s="50"/>
      <c r="E29" s="73"/>
    </row>
    <row r="30" spans="1:6" x14ac:dyDescent="0.25">
      <c r="A30" s="17" t="s">
        <v>6</v>
      </c>
      <c r="B30" s="79" t="s">
        <v>7</v>
      </c>
      <c r="C30" s="79"/>
      <c r="D30" s="79"/>
      <c r="E30" s="61">
        <v>500</v>
      </c>
    </row>
    <row r="31" spans="1:6" x14ac:dyDescent="0.25">
      <c r="A31" s="17" t="s">
        <v>83</v>
      </c>
      <c r="B31" s="79" t="s">
        <v>82</v>
      </c>
      <c r="C31" s="79"/>
      <c r="D31" s="79"/>
      <c r="E31" s="61">
        <v>500</v>
      </c>
    </row>
    <row r="32" spans="1:6" x14ac:dyDescent="0.25">
      <c r="A32" s="17"/>
      <c r="B32" s="79"/>
      <c r="C32" s="79"/>
      <c r="D32" s="79"/>
      <c r="E32" s="61">
        <v>0</v>
      </c>
    </row>
    <row r="33" spans="1:6" x14ac:dyDescent="0.25">
      <c r="A33" s="17" t="s">
        <v>25</v>
      </c>
      <c r="B33" s="49"/>
      <c r="C33" s="49"/>
      <c r="D33" s="49"/>
      <c r="E33" s="74">
        <f>SUM(E30:E32)</f>
        <v>1000</v>
      </c>
    </row>
    <row r="34" spans="1:6" x14ac:dyDescent="0.25">
      <c r="A34" s="18" t="s">
        <v>53</v>
      </c>
      <c r="B34" s="79"/>
      <c r="C34" s="79"/>
      <c r="D34" s="79"/>
      <c r="E34" s="61"/>
    </row>
    <row r="35" spans="1:6" x14ac:dyDescent="0.25">
      <c r="A35" s="48" t="s">
        <v>43</v>
      </c>
      <c r="B35" s="79" t="s">
        <v>44</v>
      </c>
      <c r="C35" s="79"/>
      <c r="D35" s="79"/>
      <c r="E35" s="72">
        <v>1500</v>
      </c>
      <c r="F35" s="1"/>
    </row>
    <row r="36" spans="1:6" x14ac:dyDescent="0.25">
      <c r="B36" s="79"/>
      <c r="C36" s="79"/>
      <c r="D36" s="79"/>
      <c r="E36" s="72">
        <v>0</v>
      </c>
    </row>
    <row r="37" spans="1:6" x14ac:dyDescent="0.25">
      <c r="A37" s="48" t="s">
        <v>25</v>
      </c>
      <c r="B37" s="45"/>
      <c r="C37" s="45"/>
      <c r="D37" s="45"/>
      <c r="E37" s="70">
        <f>SUM(E35:E36)</f>
        <v>1500</v>
      </c>
    </row>
    <row r="38" spans="1:6" x14ac:dyDescent="0.25">
      <c r="A38" s="47" t="s">
        <v>5</v>
      </c>
      <c r="B38" s="15"/>
      <c r="C38" s="15"/>
      <c r="D38" s="10"/>
      <c r="E38" s="70">
        <f>E33+E37</f>
        <v>2500</v>
      </c>
    </row>
    <row r="39" spans="1:6" x14ac:dyDescent="0.25">
      <c r="E39" s="72"/>
    </row>
    <row r="40" spans="1:6" x14ac:dyDescent="0.25">
      <c r="A40" s="47" t="s">
        <v>67</v>
      </c>
      <c r="E40" s="71">
        <f>E25-E38</f>
        <v>10000</v>
      </c>
    </row>
    <row r="41" spans="1:6" x14ac:dyDescent="0.25">
      <c r="A41" s="47"/>
      <c r="E41" s="10"/>
    </row>
    <row r="42" spans="1:6" x14ac:dyDescent="0.25">
      <c r="A42" s="47" t="s">
        <v>68</v>
      </c>
      <c r="B42" s="68" t="s">
        <v>70</v>
      </c>
      <c r="C42" s="25">
        <v>0.75</v>
      </c>
      <c r="E42" s="2">
        <f>E40*C42*-1</f>
        <v>-7500</v>
      </c>
    </row>
    <row r="43" spans="1:6" x14ac:dyDescent="0.25">
      <c r="A43" s="47"/>
      <c r="C43" s="53"/>
    </row>
    <row r="44" spans="1:6" ht="16.5" thickBot="1" x14ac:dyDescent="0.3">
      <c r="A44" s="47" t="s">
        <v>72</v>
      </c>
      <c r="E44" s="16">
        <f>SUM(E40:E42)</f>
        <v>2500</v>
      </c>
    </row>
    <row r="45" spans="1:6" ht="8.25" customHeight="1" thickTop="1" thickBot="1" x14ac:dyDescent="0.3">
      <c r="A45" s="4"/>
      <c r="B45" s="5"/>
      <c r="C45" s="5"/>
      <c r="D45" s="8"/>
      <c r="E45" s="8"/>
    </row>
    <row r="46" spans="1:6" x14ac:dyDescent="0.25">
      <c r="A46" s="28" t="s">
        <v>105</v>
      </c>
      <c r="B46" s="15"/>
      <c r="C46" s="15"/>
      <c r="D46" s="10"/>
      <c r="E46" s="10"/>
    </row>
    <row r="47" spans="1:6" x14ac:dyDescent="0.25">
      <c r="A47" s="51" t="s">
        <v>54</v>
      </c>
      <c r="B47" s="15"/>
      <c r="C47" s="45" t="s">
        <v>61</v>
      </c>
      <c r="D47" s="10"/>
      <c r="E47" s="10">
        <f>E33</f>
        <v>1000</v>
      </c>
    </row>
    <row r="48" spans="1:6" x14ac:dyDescent="0.25">
      <c r="A48" s="51" t="s">
        <v>55</v>
      </c>
      <c r="B48" s="15"/>
      <c r="C48" s="45" t="s">
        <v>62</v>
      </c>
      <c r="D48" s="10"/>
      <c r="E48" s="10">
        <f>E42*-1</f>
        <v>7500</v>
      </c>
    </row>
    <row r="49" spans="1:5" ht="16.5" thickBot="1" x14ac:dyDescent="0.3">
      <c r="A49" s="51" t="s">
        <v>106</v>
      </c>
      <c r="B49" s="15"/>
      <c r="C49" s="15"/>
      <c r="D49" s="10"/>
      <c r="E49" s="16">
        <f>SUM(E47:E48)</f>
        <v>8500</v>
      </c>
    </row>
    <row r="50" spans="1:5" ht="7.5" customHeight="1" thickTop="1" thickBot="1" x14ac:dyDescent="0.3">
      <c r="A50" s="4"/>
      <c r="B50" s="5"/>
      <c r="C50" s="5"/>
      <c r="D50" s="8"/>
      <c r="E50" s="8"/>
    </row>
    <row r="51" spans="1:5" x14ac:dyDescent="0.25">
      <c r="A51" s="28" t="s">
        <v>57</v>
      </c>
      <c r="B51" s="15"/>
      <c r="C51" s="15"/>
      <c r="D51" s="10"/>
      <c r="E51" s="10"/>
    </row>
    <row r="52" spans="1:5" x14ac:dyDescent="0.25">
      <c r="A52" s="51" t="s">
        <v>59</v>
      </c>
      <c r="B52" s="15"/>
      <c r="C52" s="15"/>
      <c r="D52" s="10"/>
      <c r="E52" s="10">
        <f>E14</f>
        <v>10800</v>
      </c>
    </row>
    <row r="53" spans="1:5" x14ac:dyDescent="0.25">
      <c r="A53" s="51" t="s">
        <v>60</v>
      </c>
      <c r="B53" s="15"/>
      <c r="C53" s="15"/>
      <c r="D53" s="10"/>
      <c r="E53" s="10">
        <f>E24</f>
        <v>200</v>
      </c>
    </row>
    <row r="54" spans="1:5" x14ac:dyDescent="0.25">
      <c r="A54" s="51" t="str">
        <f>A47</f>
        <v>Reimbursement of Direct Costs paid by RDA</v>
      </c>
      <c r="B54" s="15"/>
      <c r="C54" s="15"/>
      <c r="D54" s="10"/>
      <c r="E54" s="10">
        <f>E47*-1</f>
        <v>-1000</v>
      </c>
    </row>
    <row r="55" spans="1:5" x14ac:dyDescent="0.25">
      <c r="A55" s="51" t="s">
        <v>92</v>
      </c>
      <c r="B55" s="15"/>
      <c r="C55" s="15"/>
      <c r="D55" s="10"/>
      <c r="E55" s="10">
        <f>E48*-1</f>
        <v>-7500</v>
      </c>
    </row>
    <row r="56" spans="1:5" ht="16.5" thickBot="1" x14ac:dyDescent="0.3">
      <c r="A56" s="51" t="s">
        <v>74</v>
      </c>
      <c r="B56" s="15"/>
      <c r="C56" s="15"/>
      <c r="D56" s="10"/>
      <c r="E56" s="16">
        <f>SUM(E52:E55)</f>
        <v>2500</v>
      </c>
    </row>
    <row r="57" spans="1:5" ht="8.25" customHeight="1" thickTop="1" thickBot="1" x14ac:dyDescent="0.3">
      <c r="A57" s="4"/>
      <c r="B57" s="5"/>
      <c r="C57" s="5"/>
      <c r="D57" s="8"/>
      <c r="E57" s="8"/>
    </row>
    <row r="58" spans="1:5" x14ac:dyDescent="0.25">
      <c r="A58" s="28" t="s">
        <v>56</v>
      </c>
      <c r="B58" s="15"/>
      <c r="C58" s="15"/>
      <c r="D58" s="10"/>
      <c r="E58" s="10"/>
    </row>
    <row r="59" spans="1:5" x14ac:dyDescent="0.25">
      <c r="A59" s="52" t="s">
        <v>58</v>
      </c>
      <c r="B59" s="15"/>
      <c r="C59" s="15"/>
      <c r="D59" s="10"/>
      <c r="E59" s="10">
        <f>E33*-1</f>
        <v>-1000</v>
      </c>
    </row>
    <row r="60" spans="1:5" x14ac:dyDescent="0.25">
      <c r="A60" s="29" t="str">
        <f>A54</f>
        <v>Reimbursement of Direct Costs paid by RDA</v>
      </c>
      <c r="B60" s="15"/>
      <c r="C60" s="15"/>
      <c r="D60" s="10"/>
      <c r="E60" s="10">
        <f>E54*-1</f>
        <v>1000</v>
      </c>
    </row>
    <row r="61" spans="1:5" x14ac:dyDescent="0.25">
      <c r="A61" s="29" t="str">
        <f>A55</f>
        <v>Transfer of share of profit</v>
      </c>
      <c r="B61" s="15"/>
      <c r="C61" s="15"/>
      <c r="D61" s="10"/>
      <c r="E61" s="10">
        <f>E55*-1</f>
        <v>7500</v>
      </c>
    </row>
    <row r="62" spans="1:5" ht="16.5" thickBot="1" x14ac:dyDescent="0.3">
      <c r="A62" s="29" t="s">
        <v>74</v>
      </c>
      <c r="B62" s="15"/>
      <c r="C62" s="15"/>
      <c r="D62" s="10"/>
      <c r="E62" s="16">
        <f>SUM(E59:E61)</f>
        <v>7500</v>
      </c>
    </row>
    <row r="63" spans="1:5" ht="6.75" customHeight="1" thickTop="1" thickBot="1" x14ac:dyDescent="0.3">
      <c r="A63" s="46"/>
      <c r="B63" s="5"/>
      <c r="C63" s="5"/>
      <c r="D63" s="8"/>
      <c r="E63" s="8"/>
    </row>
    <row r="64" spans="1:5" x14ac:dyDescent="0.25">
      <c r="A64" s="14"/>
      <c r="B64" s="15"/>
      <c r="C64" s="15"/>
      <c r="D64" s="10"/>
      <c r="E64" s="10"/>
    </row>
    <row r="65" spans="1:6" ht="18.75" x14ac:dyDescent="0.3">
      <c r="A65" s="24" t="s">
        <v>85</v>
      </c>
      <c r="B65" s="10"/>
      <c r="C65" s="10"/>
      <c r="D65" s="10"/>
      <c r="E65" s="10"/>
    </row>
    <row r="66" spans="1:6" ht="18.75" x14ac:dyDescent="0.3">
      <c r="A66" s="24"/>
      <c r="B66" s="10"/>
      <c r="C66" s="10"/>
      <c r="D66" s="10"/>
      <c r="E66" s="10"/>
    </row>
    <row r="67" spans="1:6" x14ac:dyDescent="0.25">
      <c r="A67" s="47" t="s">
        <v>41</v>
      </c>
      <c r="B67" s="47" t="s">
        <v>2</v>
      </c>
      <c r="C67" s="47" t="s">
        <v>42</v>
      </c>
      <c r="D67" s="48"/>
      <c r="E67" s="48"/>
    </row>
    <row r="68" spans="1:6" x14ac:dyDescent="0.25">
      <c r="A68" s="27">
        <v>1000</v>
      </c>
      <c r="B68" s="48" t="s">
        <v>8</v>
      </c>
      <c r="C68" s="27" t="s">
        <v>28</v>
      </c>
      <c r="D68" s="48" t="s">
        <v>46</v>
      </c>
      <c r="E68" s="48"/>
    </row>
    <row r="69" spans="1:6" x14ac:dyDescent="0.25">
      <c r="A69" s="27">
        <v>4701</v>
      </c>
      <c r="B69" s="48" t="s">
        <v>86</v>
      </c>
      <c r="C69" s="27" t="s">
        <v>29</v>
      </c>
      <c r="D69" s="48" t="s">
        <v>31</v>
      </c>
      <c r="E69" s="48"/>
    </row>
    <row r="70" spans="1:6" x14ac:dyDescent="0.25">
      <c r="A70" s="27">
        <v>4702</v>
      </c>
      <c r="B70" s="48" t="s">
        <v>87</v>
      </c>
      <c r="C70" s="27" t="s">
        <v>30</v>
      </c>
      <c r="D70" s="48" t="s">
        <v>34</v>
      </c>
      <c r="E70" s="48"/>
    </row>
    <row r="71" spans="1:6" x14ac:dyDescent="0.25">
      <c r="A71" s="27">
        <v>4703</v>
      </c>
      <c r="B71" s="48" t="s">
        <v>88</v>
      </c>
      <c r="C71" s="27" t="s">
        <v>39</v>
      </c>
      <c r="D71" s="48" t="s">
        <v>37</v>
      </c>
      <c r="E71" s="48"/>
    </row>
    <row r="72" spans="1:6" x14ac:dyDescent="0.25">
      <c r="A72" s="27">
        <v>4704</v>
      </c>
      <c r="B72" s="48" t="s">
        <v>89</v>
      </c>
      <c r="D72" s="48" t="s">
        <v>38</v>
      </c>
      <c r="E72" s="48"/>
    </row>
    <row r="73" spans="1:6" x14ac:dyDescent="0.25">
      <c r="A73" s="57">
        <v>4705</v>
      </c>
      <c r="B73" s="58" t="s">
        <v>90</v>
      </c>
      <c r="C73" s="27" t="s">
        <v>32</v>
      </c>
      <c r="D73" s="48" t="s">
        <v>35</v>
      </c>
      <c r="E73" s="48"/>
    </row>
    <row r="74" spans="1:6" x14ac:dyDescent="0.25">
      <c r="A74" s="27">
        <v>5401</v>
      </c>
      <c r="B74" s="48" t="s">
        <v>45</v>
      </c>
      <c r="C74" s="27" t="s">
        <v>33</v>
      </c>
      <c r="D74" s="48" t="s">
        <v>36</v>
      </c>
      <c r="E74" s="10"/>
    </row>
    <row r="75" spans="1:6" ht="16.5" thickBot="1" x14ac:dyDescent="0.3">
      <c r="A75" s="27"/>
      <c r="B75" s="48"/>
      <c r="C75" s="15"/>
      <c r="D75" s="10"/>
      <c r="E75" s="10"/>
    </row>
    <row r="76" spans="1:6" ht="16.5" thickBot="1" x14ac:dyDescent="0.3">
      <c r="A76" s="62" t="s">
        <v>24</v>
      </c>
      <c r="B76" s="63"/>
      <c r="C76" s="64"/>
      <c r="D76" s="63"/>
      <c r="E76" s="63"/>
      <c r="F76" s="65"/>
    </row>
    <row r="77" spans="1:6" x14ac:dyDescent="0.25">
      <c r="A77" s="35" t="s">
        <v>11</v>
      </c>
      <c r="B77" s="36" t="s">
        <v>15</v>
      </c>
      <c r="C77" s="37" t="s">
        <v>14</v>
      </c>
      <c r="D77" s="37" t="s">
        <v>12</v>
      </c>
      <c r="E77" s="37" t="s">
        <v>13</v>
      </c>
      <c r="F77" s="38" t="s">
        <v>40</v>
      </c>
    </row>
    <row r="78" spans="1:6" x14ac:dyDescent="0.25">
      <c r="A78" s="30" t="s">
        <v>99</v>
      </c>
      <c r="B78" s="10" t="s">
        <v>8</v>
      </c>
      <c r="C78" s="15">
        <v>1000</v>
      </c>
      <c r="D78" s="10">
        <f>$E$14</f>
        <v>10800</v>
      </c>
      <c r="E78" s="10"/>
      <c r="F78" s="43"/>
    </row>
    <row r="79" spans="1:6" x14ac:dyDescent="0.25">
      <c r="A79" s="39"/>
      <c r="B79" s="3" t="str">
        <f>B69</f>
        <v>Fundraiser - Contributions - Ticket Sales</v>
      </c>
      <c r="C79" s="26">
        <v>4701</v>
      </c>
      <c r="D79" s="3"/>
      <c r="E79" s="3">
        <f>$D78</f>
        <v>10800</v>
      </c>
      <c r="F79" s="40" t="s">
        <v>30</v>
      </c>
    </row>
    <row r="80" spans="1:6" x14ac:dyDescent="0.25">
      <c r="A80" s="30" t="s">
        <v>103</v>
      </c>
      <c r="B80" s="10" t="s">
        <v>8</v>
      </c>
      <c r="C80" s="15">
        <v>1000</v>
      </c>
      <c r="D80" s="10">
        <f>$E$24</f>
        <v>200</v>
      </c>
      <c r="E80" s="10"/>
      <c r="F80" s="31"/>
    </row>
    <row r="81" spans="1:6" x14ac:dyDescent="0.25">
      <c r="A81" s="39"/>
      <c r="B81" s="3" t="str">
        <f>B72</f>
        <v>Fundraiser - Non-contribution - Fee $10 or less</v>
      </c>
      <c r="C81" s="26">
        <f>A72</f>
        <v>4704</v>
      </c>
      <c r="D81" s="3"/>
      <c r="E81" s="3">
        <f>$D80</f>
        <v>200</v>
      </c>
      <c r="F81" s="40" t="s">
        <v>30</v>
      </c>
    </row>
    <row r="82" spans="1:6" x14ac:dyDescent="0.25">
      <c r="A82" s="32" t="s">
        <v>91</v>
      </c>
      <c r="B82" s="10" t="str">
        <f>B71</f>
        <v>Fundraiser - Direct Costs</v>
      </c>
      <c r="C82" s="15">
        <v>4703</v>
      </c>
      <c r="D82" s="10">
        <f>$E$33</f>
        <v>1000</v>
      </c>
      <c r="E82" s="10"/>
      <c r="F82" s="31" t="s">
        <v>30</v>
      </c>
    </row>
    <row r="83" spans="1:6" x14ac:dyDescent="0.25">
      <c r="A83" s="39"/>
      <c r="B83" s="3" t="s">
        <v>8</v>
      </c>
      <c r="C83" s="26">
        <v>1000</v>
      </c>
      <c r="D83" s="3"/>
      <c r="E83" s="3">
        <f>$D82</f>
        <v>1000</v>
      </c>
      <c r="F83" s="40"/>
    </row>
    <row r="84" spans="1:6" x14ac:dyDescent="0.25">
      <c r="A84" s="30" t="s">
        <v>16</v>
      </c>
      <c r="B84" s="10" t="str">
        <f>B71</f>
        <v>Fundraiser - Direct Costs</v>
      </c>
      <c r="C84" s="15">
        <v>4703</v>
      </c>
      <c r="D84" s="10">
        <f>$E$37</f>
        <v>1500</v>
      </c>
      <c r="E84" s="10"/>
      <c r="F84" s="31" t="s">
        <v>30</v>
      </c>
    </row>
    <row r="85" spans="1:6" x14ac:dyDescent="0.25">
      <c r="A85" s="39"/>
      <c r="B85" s="3" t="str">
        <f>B70</f>
        <v>Fundraiser - Contributions-in-Kind</v>
      </c>
      <c r="C85" s="26">
        <v>4702</v>
      </c>
      <c r="D85" s="3"/>
      <c r="E85" s="3">
        <f>$D84</f>
        <v>1500</v>
      </c>
      <c r="F85" s="40" t="s">
        <v>30</v>
      </c>
    </row>
    <row r="86" spans="1:6" x14ac:dyDescent="0.25">
      <c r="A86" s="30" t="s">
        <v>92</v>
      </c>
      <c r="B86" s="10" t="str">
        <f>B74</f>
        <v>Transfers to RDA #01</v>
      </c>
      <c r="C86" s="15">
        <f>A74</f>
        <v>5401</v>
      </c>
      <c r="D86" s="10">
        <f>E48</f>
        <v>7500</v>
      </c>
      <c r="E86" s="10"/>
      <c r="F86" s="31" t="s">
        <v>30</v>
      </c>
    </row>
    <row r="87" spans="1:6" x14ac:dyDescent="0.25">
      <c r="A87" s="39"/>
      <c r="B87" s="3" t="s">
        <v>8</v>
      </c>
      <c r="C87" s="26">
        <v>1000</v>
      </c>
      <c r="D87" s="3"/>
      <c r="E87" s="3">
        <f>E48</f>
        <v>7500</v>
      </c>
      <c r="F87" s="44"/>
    </row>
    <row r="88" spans="1:6" ht="16.5" thickBot="1" x14ac:dyDescent="0.3">
      <c r="B88" s="2"/>
    </row>
    <row r="89" spans="1:6" ht="16.5" thickBot="1" x14ac:dyDescent="0.3">
      <c r="A89" s="62" t="s">
        <v>10</v>
      </c>
      <c r="B89" s="63"/>
      <c r="C89" s="66"/>
      <c r="D89" s="63"/>
      <c r="E89" s="63"/>
      <c r="F89" s="65"/>
    </row>
    <row r="90" spans="1:6" x14ac:dyDescent="0.25">
      <c r="A90" s="59" t="s">
        <v>93</v>
      </c>
      <c r="B90" s="41" t="s">
        <v>94</v>
      </c>
      <c r="C90" s="42"/>
      <c r="D90" s="41">
        <f>$E$33</f>
        <v>1000</v>
      </c>
      <c r="E90" s="41"/>
      <c r="F90" s="60"/>
    </row>
    <row r="91" spans="1:6" x14ac:dyDescent="0.25">
      <c r="A91" s="39"/>
      <c r="B91" s="3" t="s">
        <v>8</v>
      </c>
      <c r="C91" s="26"/>
      <c r="D91" s="3"/>
      <c r="E91" s="3">
        <f>$D90</f>
        <v>1000</v>
      </c>
      <c r="F91" s="40"/>
    </row>
    <row r="92" spans="1:6" x14ac:dyDescent="0.25">
      <c r="A92" s="30" t="s">
        <v>104</v>
      </c>
      <c r="B92" s="10" t="s">
        <v>8</v>
      </c>
      <c r="C92" s="15"/>
      <c r="D92" s="10">
        <f>E83</f>
        <v>1000</v>
      </c>
      <c r="E92" s="10"/>
      <c r="F92" s="31"/>
    </row>
    <row r="93" spans="1:6" x14ac:dyDescent="0.25">
      <c r="A93" s="39"/>
      <c r="B93" s="3" t="s">
        <v>94</v>
      </c>
      <c r="C93" s="26"/>
      <c r="D93" s="3"/>
      <c r="E93" s="3">
        <f>D82</f>
        <v>1000</v>
      </c>
      <c r="F93" s="40"/>
    </row>
    <row r="94" spans="1:6" x14ac:dyDescent="0.25">
      <c r="A94" s="30" t="s">
        <v>17</v>
      </c>
      <c r="B94" s="10" t="s">
        <v>8</v>
      </c>
      <c r="C94" s="15"/>
      <c r="D94" s="10">
        <f>E87</f>
        <v>7500</v>
      </c>
      <c r="E94" s="10"/>
      <c r="F94" s="43"/>
    </row>
    <row r="95" spans="1:6" ht="16.5" thickBot="1" x14ac:dyDescent="0.3">
      <c r="A95" s="33"/>
      <c r="B95" s="8" t="s">
        <v>95</v>
      </c>
      <c r="C95" s="5"/>
      <c r="D95" s="8"/>
      <c r="E95" s="8">
        <f>D94</f>
        <v>7500</v>
      </c>
      <c r="F95" s="34"/>
    </row>
    <row r="96" spans="1:6" x14ac:dyDescent="0.25">
      <c r="B96" s="2"/>
      <c r="C96" s="2"/>
    </row>
    <row r="97" spans="1:6" x14ac:dyDescent="0.25">
      <c r="A97" s="47" t="s">
        <v>23</v>
      </c>
      <c r="B97" s="2"/>
      <c r="C97" s="2"/>
      <c r="D97" s="13" t="s">
        <v>19</v>
      </c>
      <c r="E97" s="13" t="s">
        <v>20</v>
      </c>
    </row>
    <row r="98" spans="1:6" x14ac:dyDescent="0.25">
      <c r="A98" s="48" t="str">
        <f>A78</f>
        <v>Ticket Sales &gt; $10 each</v>
      </c>
      <c r="B98" s="2"/>
      <c r="C98" s="2"/>
      <c r="D98" s="21">
        <f>D78</f>
        <v>10800</v>
      </c>
      <c r="E98" s="21"/>
    </row>
    <row r="99" spans="1:6" x14ac:dyDescent="0.25">
      <c r="A99" s="48" t="str">
        <f>A80</f>
        <v>Ticket Sales $10 or less each</v>
      </c>
      <c r="B99" s="2"/>
      <c r="C99" s="2"/>
      <c r="D99" s="21">
        <f>D80</f>
        <v>200</v>
      </c>
      <c r="E99" s="21"/>
    </row>
    <row r="100" spans="1:6" x14ac:dyDescent="0.25">
      <c r="A100" s="48" t="str">
        <f>A82</f>
        <v>Reimburse RDA for costs paid</v>
      </c>
      <c r="B100" s="2"/>
      <c r="C100" s="2"/>
      <c r="D100" s="21"/>
      <c r="E100" s="21">
        <f>E83</f>
        <v>1000</v>
      </c>
    </row>
    <row r="101" spans="1:6" x14ac:dyDescent="0.25">
      <c r="A101" s="48" t="s">
        <v>92</v>
      </c>
      <c r="B101" s="2"/>
      <c r="C101" s="2"/>
      <c r="D101" s="21"/>
      <c r="E101" s="21">
        <f>E87</f>
        <v>7500</v>
      </c>
    </row>
    <row r="102" spans="1:6" x14ac:dyDescent="0.25">
      <c r="A102" s="22" t="s">
        <v>21</v>
      </c>
      <c r="B102" s="11"/>
      <c r="C102" s="11"/>
      <c r="D102" s="11">
        <f>SUM(D98:D101)</f>
        <v>11000</v>
      </c>
      <c r="E102" s="11">
        <f>SUM(E98:E101)</f>
        <v>8500</v>
      </c>
    </row>
    <row r="103" spans="1:6" ht="16.5" thickBot="1" x14ac:dyDescent="0.3">
      <c r="A103" s="23" t="s">
        <v>22</v>
      </c>
      <c r="B103" s="16"/>
      <c r="C103" s="16"/>
      <c r="D103" s="16">
        <f>D102-E102</f>
        <v>2500</v>
      </c>
    </row>
    <row r="104" spans="1:6" ht="16.5" thickTop="1" x14ac:dyDescent="0.25">
      <c r="B104" s="2"/>
      <c r="C104" s="2"/>
    </row>
    <row r="105" spans="1:6" x14ac:dyDescent="0.25">
      <c r="A105" s="47" t="s">
        <v>18</v>
      </c>
      <c r="B105" s="2"/>
      <c r="C105" s="2"/>
      <c r="D105" s="13" t="s">
        <v>19</v>
      </c>
      <c r="E105" s="13" t="s">
        <v>20</v>
      </c>
    </row>
    <row r="106" spans="1:6" x14ac:dyDescent="0.25">
      <c r="A106" s="17" t="str">
        <f>A90</f>
        <v>Pay direct costs</v>
      </c>
      <c r="B106" s="2"/>
      <c r="C106" s="2"/>
      <c r="D106" s="13"/>
      <c r="E106" s="61">
        <f>E91</f>
        <v>1000</v>
      </c>
    </row>
    <row r="107" spans="1:6" x14ac:dyDescent="0.25">
      <c r="A107" s="17" t="str">
        <f>A92</f>
        <v>Receive reimbursement cheque</v>
      </c>
      <c r="B107" s="2"/>
      <c r="C107" s="2"/>
      <c r="D107" s="61">
        <f>E83</f>
        <v>1000</v>
      </c>
      <c r="E107" s="61"/>
    </row>
    <row r="108" spans="1:6" x14ac:dyDescent="0.25">
      <c r="A108" s="48" t="str">
        <f>A94</f>
        <v>Receive transfer cheque</v>
      </c>
      <c r="B108" s="2"/>
      <c r="C108" s="2"/>
      <c r="D108" s="2">
        <f>D94</f>
        <v>7500</v>
      </c>
    </row>
    <row r="109" spans="1:6" x14ac:dyDescent="0.25">
      <c r="A109" s="22" t="s">
        <v>21</v>
      </c>
      <c r="B109" s="11"/>
      <c r="C109" s="11"/>
      <c r="D109" s="11">
        <f>SUM(D106:D108)</f>
        <v>8500</v>
      </c>
      <c r="E109" s="11">
        <f>SUM(E106:E108)</f>
        <v>1000</v>
      </c>
    </row>
    <row r="110" spans="1:6" ht="16.5" thickBot="1" x14ac:dyDescent="0.3">
      <c r="A110" s="23" t="s">
        <v>22</v>
      </c>
      <c r="B110" s="16"/>
      <c r="C110" s="16"/>
      <c r="D110" s="16">
        <f>D109-E109</f>
        <v>7500</v>
      </c>
    </row>
    <row r="111" spans="1:6" s="2" customFormat="1" ht="16.5" thickTop="1" x14ac:dyDescent="0.25">
      <c r="A111" s="48"/>
      <c r="F111" s="48"/>
    </row>
    <row r="112" spans="1:6" s="2" customFormat="1" x14ac:dyDescent="0.25">
      <c r="A112" s="48"/>
      <c r="F112" s="48"/>
    </row>
    <row r="113" spans="1:6" s="2" customFormat="1" x14ac:dyDescent="0.25">
      <c r="A113" s="48"/>
      <c r="F113" s="48"/>
    </row>
    <row r="114" spans="1:6" s="2" customFormat="1" x14ac:dyDescent="0.25">
      <c r="A114" s="48"/>
      <c r="F114" s="48"/>
    </row>
    <row r="115" spans="1:6" s="2" customFormat="1" x14ac:dyDescent="0.25">
      <c r="A115" s="48"/>
      <c r="F115" s="48"/>
    </row>
    <row r="116" spans="1:6" s="2" customFormat="1" x14ac:dyDescent="0.25">
      <c r="A116" s="48"/>
      <c r="F116" s="48"/>
    </row>
    <row r="117" spans="1:6" s="2" customFormat="1" x14ac:dyDescent="0.25">
      <c r="A117" s="48"/>
      <c r="F117" s="48"/>
    </row>
    <row r="118" spans="1:6" s="2" customFormat="1" x14ac:dyDescent="0.25">
      <c r="A118" s="48"/>
      <c r="F118" s="48"/>
    </row>
    <row r="119" spans="1:6" s="2" customFormat="1" x14ac:dyDescent="0.25">
      <c r="A119" s="48"/>
      <c r="F119" s="48"/>
    </row>
    <row r="120" spans="1:6" s="2" customFormat="1" x14ac:dyDescent="0.25">
      <c r="A120" s="48"/>
      <c r="F120" s="48"/>
    </row>
    <row r="121" spans="1:6" s="2" customFormat="1" x14ac:dyDescent="0.25">
      <c r="A121" s="48"/>
      <c r="F121" s="48"/>
    </row>
    <row r="122" spans="1:6" s="2" customFormat="1" x14ac:dyDescent="0.25">
      <c r="A122" s="48"/>
      <c r="F122" s="48"/>
    </row>
    <row r="123" spans="1:6" s="2" customFormat="1" x14ac:dyDescent="0.25">
      <c r="A123" s="48"/>
      <c r="F123" s="48"/>
    </row>
    <row r="124" spans="1:6" s="2" customFormat="1" x14ac:dyDescent="0.25">
      <c r="A124" s="48"/>
      <c r="F124" s="48"/>
    </row>
    <row r="125" spans="1:6" s="2" customFormat="1" x14ac:dyDescent="0.25">
      <c r="A125" s="48"/>
      <c r="F125" s="48"/>
    </row>
    <row r="126" spans="1:6" s="2" customFormat="1" x14ac:dyDescent="0.25">
      <c r="A126" s="48"/>
      <c r="F126" s="48"/>
    </row>
    <row r="127" spans="1:6" s="2" customFormat="1" x14ac:dyDescent="0.25">
      <c r="A127" s="48"/>
      <c r="F127" s="48"/>
    </row>
    <row r="128" spans="1:6" s="2" customFormat="1" x14ac:dyDescent="0.25">
      <c r="A128" s="48"/>
      <c r="F128" s="48"/>
    </row>
    <row r="129" spans="1:6" s="2" customFormat="1" x14ac:dyDescent="0.25">
      <c r="A129" s="48"/>
      <c r="F129" s="48"/>
    </row>
    <row r="130" spans="1:6" s="2" customFormat="1" x14ac:dyDescent="0.25">
      <c r="A130" s="48"/>
      <c r="F130" s="48"/>
    </row>
    <row r="131" spans="1:6" s="2" customFormat="1" x14ac:dyDescent="0.25">
      <c r="A131" s="48"/>
      <c r="F131" s="48"/>
    </row>
    <row r="132" spans="1:6" s="2" customFormat="1" x14ac:dyDescent="0.25">
      <c r="A132" s="48"/>
      <c r="F132" s="48"/>
    </row>
    <row r="133" spans="1:6" s="2" customFormat="1" x14ac:dyDescent="0.25">
      <c r="A133" s="48"/>
      <c r="F133" s="48"/>
    </row>
    <row r="134" spans="1:6" s="2" customFormat="1" x14ac:dyDescent="0.25">
      <c r="A134" s="48"/>
      <c r="F134" s="48"/>
    </row>
    <row r="135" spans="1:6" s="2" customFormat="1" x14ac:dyDescent="0.25">
      <c r="A135" s="48"/>
      <c r="F135" s="48"/>
    </row>
    <row r="136" spans="1:6" s="2" customFormat="1" x14ac:dyDescent="0.25">
      <c r="A136" s="48"/>
      <c r="F136" s="48"/>
    </row>
    <row r="137" spans="1:6" s="2" customFormat="1" x14ac:dyDescent="0.25">
      <c r="A137" s="48"/>
      <c r="F137" s="48"/>
    </row>
    <row r="138" spans="1:6" s="2" customFormat="1" x14ac:dyDescent="0.25">
      <c r="A138" s="48"/>
      <c r="F138" s="48"/>
    </row>
    <row r="139" spans="1:6" s="2" customFormat="1" x14ac:dyDescent="0.25">
      <c r="A139" s="48"/>
      <c r="F139" s="48"/>
    </row>
    <row r="140" spans="1:6" s="2" customFormat="1" x14ac:dyDescent="0.25">
      <c r="A140" s="48"/>
      <c r="F140" s="48"/>
    </row>
    <row r="141" spans="1:6" s="2" customFormat="1" x14ac:dyDescent="0.25">
      <c r="A141" s="48"/>
      <c r="F141" s="48"/>
    </row>
    <row r="142" spans="1:6" s="2" customFormat="1" x14ac:dyDescent="0.25">
      <c r="A142" s="48"/>
      <c r="F142" s="48"/>
    </row>
    <row r="143" spans="1:6" s="2" customFormat="1" x14ac:dyDescent="0.25">
      <c r="A143" s="48"/>
      <c r="F143" s="48"/>
    </row>
    <row r="144" spans="1:6" s="2" customFormat="1" x14ac:dyDescent="0.25">
      <c r="A144" s="48"/>
      <c r="F144" s="48"/>
    </row>
    <row r="145" spans="1:6" s="2" customFormat="1" x14ac:dyDescent="0.25">
      <c r="A145" s="48"/>
      <c r="F145" s="48"/>
    </row>
    <row r="146" spans="1:6" s="2" customFormat="1" x14ac:dyDescent="0.25">
      <c r="A146" s="48"/>
      <c r="F146" s="48"/>
    </row>
    <row r="147" spans="1:6" s="2" customFormat="1" x14ac:dyDescent="0.25">
      <c r="A147" s="48"/>
      <c r="F147" s="48"/>
    </row>
  </sheetData>
  <mergeCells count="11">
    <mergeCell ref="B4:E4"/>
    <mergeCell ref="B5:E5"/>
    <mergeCell ref="B6:E6"/>
    <mergeCell ref="B7:E7"/>
    <mergeCell ref="B36:D36"/>
    <mergeCell ref="B28:D28"/>
    <mergeCell ref="B30:D30"/>
    <mergeCell ref="B31:D31"/>
    <mergeCell ref="B32:D32"/>
    <mergeCell ref="B34:D34"/>
    <mergeCell ref="B35:D35"/>
  </mergeCells>
  <pageMargins left="0.7" right="0.7" top="0.75" bottom="0.75" header="0.3" footer="0.3"/>
  <pageSetup scale="70" fitToHeight="2" orientation="portrait" r:id="rId1"/>
  <headerFooter>
    <oddHeader>&amp;L&amp;F&amp;C&amp;"Calibri,Regular"&amp;K000000&amp;A&amp;R&amp;D &amp;T</oddHeader>
    <oddFooter>Page &amp;P of &amp;N</oddFooter>
  </headerFooter>
  <rowBreaks count="1" manualBreakCount="1">
    <brk id="64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1"/>
  <sheetViews>
    <sheetView showGridLines="0" tabSelected="1" zoomScale="90" zoomScaleNormal="90" zoomScalePageLayoutView="150" workbookViewId="0">
      <selection activeCell="I28" sqref="I28"/>
    </sheetView>
  </sheetViews>
  <sheetFormatPr defaultColWidth="11" defaultRowHeight="15.75" x14ac:dyDescent="0.25"/>
  <cols>
    <col min="1" max="1" width="25.875" style="48" customWidth="1"/>
    <col min="2" max="2" width="39.5" style="27" customWidth="1"/>
    <col min="3" max="3" width="10.75" style="27" bestFit="1" customWidth="1"/>
    <col min="4" max="4" width="11.125" style="2" bestFit="1" customWidth="1"/>
    <col min="5" max="5" width="14.625" style="2" customWidth="1"/>
    <col min="6" max="6" width="12.125" style="48" bestFit="1" customWidth="1"/>
    <col min="7" max="16384" width="11" style="48"/>
  </cols>
  <sheetData>
    <row r="1" spans="1:6" ht="20.25" x14ac:dyDescent="0.3">
      <c r="A1" s="20" t="s">
        <v>108</v>
      </c>
      <c r="E1" s="76" t="s">
        <v>116</v>
      </c>
    </row>
    <row r="2" spans="1:6" ht="18.75" x14ac:dyDescent="0.3">
      <c r="A2" s="20" t="s">
        <v>117</v>
      </c>
      <c r="E2" s="77" t="s">
        <v>118</v>
      </c>
    </row>
    <row r="3" spans="1:6" ht="18" customHeight="1" x14ac:dyDescent="0.25">
      <c r="A3" s="47" t="s">
        <v>47</v>
      </c>
      <c r="B3" s="81"/>
      <c r="C3" s="81"/>
      <c r="D3" s="81"/>
      <c r="E3" s="81"/>
    </row>
    <row r="4" spans="1:6" x14ac:dyDescent="0.25">
      <c r="A4" s="47" t="s">
        <v>48</v>
      </c>
      <c r="B4" s="81"/>
      <c r="C4" s="81"/>
      <c r="D4" s="81"/>
      <c r="E4" s="81"/>
    </row>
    <row r="5" spans="1:6" x14ac:dyDescent="0.25">
      <c r="A5" s="47" t="s">
        <v>49</v>
      </c>
      <c r="B5" s="82"/>
      <c r="C5" s="82"/>
      <c r="D5" s="82"/>
      <c r="E5" s="82"/>
    </row>
    <row r="6" spans="1:6" x14ac:dyDescent="0.25">
      <c r="A6" s="47" t="s">
        <v>50</v>
      </c>
      <c r="B6" s="82"/>
      <c r="C6" s="82"/>
      <c r="D6" s="82"/>
      <c r="E6" s="82"/>
    </row>
    <row r="7" spans="1:6" x14ac:dyDescent="0.25">
      <c r="A7" s="47" t="s">
        <v>51</v>
      </c>
      <c r="B7" s="82"/>
      <c r="C7" s="82"/>
      <c r="D7" s="82"/>
      <c r="E7" s="82"/>
    </row>
    <row r="8" spans="1:6" ht="9" customHeight="1" thickBot="1" x14ac:dyDescent="0.3">
      <c r="A8" s="6"/>
      <c r="B8" s="7"/>
      <c r="C8" s="7"/>
      <c r="D8" s="9"/>
      <c r="E8" s="9"/>
      <c r="F8" s="67"/>
    </row>
    <row r="9" spans="1:6" x14ac:dyDescent="0.25">
      <c r="B9" s="50" t="s">
        <v>4</v>
      </c>
      <c r="C9" s="12"/>
      <c r="D9" s="13" t="s">
        <v>66</v>
      </c>
      <c r="E9" s="13" t="s">
        <v>26</v>
      </c>
      <c r="F9" s="19"/>
    </row>
    <row r="10" spans="1:6" x14ac:dyDescent="0.25">
      <c r="A10" s="47" t="s">
        <v>3</v>
      </c>
      <c r="D10" s="13"/>
    </row>
    <row r="11" spans="1:6" x14ac:dyDescent="0.25">
      <c r="A11" s="18" t="s">
        <v>76</v>
      </c>
    </row>
    <row r="12" spans="1:6" x14ac:dyDescent="0.25">
      <c r="A12" s="48" t="s">
        <v>78</v>
      </c>
      <c r="B12" s="27">
        <v>0</v>
      </c>
      <c r="C12" s="27" t="s">
        <v>0</v>
      </c>
      <c r="D12" s="2">
        <v>100</v>
      </c>
      <c r="E12" s="10">
        <f>B12*D12</f>
        <v>0</v>
      </c>
    </row>
    <row r="13" spans="1:6" x14ac:dyDescent="0.25">
      <c r="A13" s="48" t="s">
        <v>77</v>
      </c>
      <c r="B13" s="27">
        <v>200</v>
      </c>
      <c r="C13" s="27" t="s">
        <v>0</v>
      </c>
      <c r="D13" s="2">
        <v>50</v>
      </c>
      <c r="E13" s="10">
        <f>B13*D13</f>
        <v>10000</v>
      </c>
    </row>
    <row r="14" spans="1:6" x14ac:dyDescent="0.25">
      <c r="A14" s="48" t="s">
        <v>25</v>
      </c>
      <c r="B14" s="54">
        <f>B12+B13</f>
        <v>200</v>
      </c>
      <c r="E14" s="11">
        <f>SUM(E12:E13)</f>
        <v>10000</v>
      </c>
    </row>
    <row r="15" spans="1:6" ht="9" customHeight="1" x14ac:dyDescent="0.25">
      <c r="B15" s="15"/>
      <c r="E15" s="10"/>
    </row>
    <row r="16" spans="1:6" x14ac:dyDescent="0.25">
      <c r="A16" s="18" t="s">
        <v>64</v>
      </c>
      <c r="B16" s="15"/>
      <c r="E16" s="10"/>
    </row>
    <row r="17" spans="1:6" x14ac:dyDescent="0.25">
      <c r="A17" s="48" t="s">
        <v>52</v>
      </c>
      <c r="E17" s="10">
        <f>E37</f>
        <v>0</v>
      </c>
      <c r="F17" s="1"/>
    </row>
    <row r="18" spans="1:6" ht="9" customHeight="1" x14ac:dyDescent="0.25">
      <c r="E18" s="10"/>
      <c r="F18" s="1"/>
    </row>
    <row r="19" spans="1:6" x14ac:dyDescent="0.25">
      <c r="A19" s="47" t="s">
        <v>65</v>
      </c>
      <c r="B19" s="48"/>
      <c r="E19" s="11">
        <f>SUM(E14:E17)</f>
        <v>10000</v>
      </c>
    </row>
    <row r="20" spans="1:6" x14ac:dyDescent="0.25">
      <c r="A20" s="14"/>
      <c r="B20" s="15"/>
      <c r="C20" s="15"/>
      <c r="D20" s="10"/>
      <c r="E20" s="10"/>
    </row>
    <row r="21" spans="1:6" x14ac:dyDescent="0.25">
      <c r="A21" s="18" t="s">
        <v>84</v>
      </c>
    </row>
    <row r="22" spans="1:6" x14ac:dyDescent="0.25">
      <c r="A22" s="48" t="s">
        <v>79</v>
      </c>
      <c r="B22" s="27">
        <v>0</v>
      </c>
      <c r="C22" s="27" t="s">
        <v>0</v>
      </c>
      <c r="D22" s="2">
        <v>10</v>
      </c>
      <c r="E22" s="10">
        <f>B22*D22</f>
        <v>0</v>
      </c>
    </row>
    <row r="23" spans="1:6" x14ac:dyDescent="0.25">
      <c r="A23" s="48" t="s">
        <v>80</v>
      </c>
      <c r="B23" s="27">
        <v>0</v>
      </c>
      <c r="C23" s="27" t="s">
        <v>0</v>
      </c>
      <c r="D23" s="2">
        <v>5</v>
      </c>
      <c r="E23" s="10">
        <f>B23*D23</f>
        <v>0</v>
      </c>
    </row>
    <row r="24" spans="1:6" x14ac:dyDescent="0.25">
      <c r="A24" s="47" t="s">
        <v>107</v>
      </c>
      <c r="B24" s="54">
        <f>B22+B23</f>
        <v>0</v>
      </c>
      <c r="E24" s="11">
        <f>SUM(E22:E23)</f>
        <v>0</v>
      </c>
    </row>
    <row r="25" spans="1:6" s="47" customFormat="1" x14ac:dyDescent="0.25">
      <c r="A25" s="47" t="s">
        <v>81</v>
      </c>
      <c r="B25" s="55"/>
      <c r="C25" s="50"/>
      <c r="D25" s="56"/>
      <c r="E25" s="70">
        <f>E19+E24</f>
        <v>10000</v>
      </c>
    </row>
    <row r="26" spans="1:6" ht="9" customHeight="1" x14ac:dyDescent="0.25">
      <c r="B26" s="15"/>
      <c r="E26" s="71"/>
    </row>
    <row r="27" spans="1:6" x14ac:dyDescent="0.25">
      <c r="A27" s="47" t="s">
        <v>1</v>
      </c>
      <c r="E27" s="72"/>
    </row>
    <row r="28" spans="1:6" x14ac:dyDescent="0.25">
      <c r="A28" s="47" t="s">
        <v>9</v>
      </c>
      <c r="B28" s="80" t="s">
        <v>2</v>
      </c>
      <c r="C28" s="80"/>
      <c r="D28" s="80"/>
      <c r="E28" s="73"/>
    </row>
    <row r="29" spans="1:6" x14ac:dyDescent="0.25">
      <c r="A29" s="18" t="s">
        <v>97</v>
      </c>
      <c r="B29" s="50"/>
      <c r="C29" s="50"/>
      <c r="D29" s="50"/>
      <c r="E29" s="73"/>
    </row>
    <row r="30" spans="1:6" x14ac:dyDescent="0.25">
      <c r="A30" s="17" t="s">
        <v>6</v>
      </c>
      <c r="B30" s="79" t="s">
        <v>7</v>
      </c>
      <c r="C30" s="79"/>
      <c r="D30" s="79"/>
      <c r="E30" s="61">
        <v>500</v>
      </c>
    </row>
    <row r="31" spans="1:6" x14ac:dyDescent="0.25">
      <c r="A31" s="17" t="s">
        <v>83</v>
      </c>
      <c r="B31" s="79" t="s">
        <v>109</v>
      </c>
      <c r="C31" s="79"/>
      <c r="D31" s="79"/>
      <c r="E31" s="61">
        <v>1500</v>
      </c>
    </row>
    <row r="32" spans="1:6" x14ac:dyDescent="0.25">
      <c r="A32" s="17"/>
      <c r="B32" s="79"/>
      <c r="C32" s="79"/>
      <c r="D32" s="79"/>
      <c r="E32" s="61">
        <v>0</v>
      </c>
    </row>
    <row r="33" spans="1:6" x14ac:dyDescent="0.25">
      <c r="A33" s="17" t="s">
        <v>25</v>
      </c>
      <c r="B33" s="69"/>
      <c r="C33" s="69"/>
      <c r="D33" s="69"/>
      <c r="E33" s="74">
        <f>SUM(E30:E32)</f>
        <v>2000</v>
      </c>
    </row>
    <row r="34" spans="1:6" x14ac:dyDescent="0.25">
      <c r="A34" s="18" t="s">
        <v>53</v>
      </c>
      <c r="B34" s="79"/>
      <c r="C34" s="79"/>
      <c r="D34" s="79"/>
      <c r="E34" s="61"/>
    </row>
    <row r="35" spans="1:6" x14ac:dyDescent="0.25">
      <c r="B35" s="79"/>
      <c r="C35" s="79"/>
      <c r="D35" s="79"/>
      <c r="E35" s="72">
        <v>0</v>
      </c>
      <c r="F35" s="1"/>
    </row>
    <row r="36" spans="1:6" x14ac:dyDescent="0.25">
      <c r="B36" s="79"/>
      <c r="C36" s="79"/>
      <c r="D36" s="79"/>
      <c r="E36" s="72">
        <v>0</v>
      </c>
    </row>
    <row r="37" spans="1:6" x14ac:dyDescent="0.25">
      <c r="A37" s="48" t="s">
        <v>25</v>
      </c>
      <c r="B37" s="45"/>
      <c r="C37" s="45"/>
      <c r="D37" s="45"/>
      <c r="E37" s="70">
        <f>SUM(E35:E36)</f>
        <v>0</v>
      </c>
    </row>
    <row r="38" spans="1:6" x14ac:dyDescent="0.25">
      <c r="A38" s="47" t="s">
        <v>5</v>
      </c>
      <c r="B38" s="15"/>
      <c r="C38" s="15"/>
      <c r="D38" s="10"/>
      <c r="E38" s="70">
        <f>E33+E37</f>
        <v>2000</v>
      </c>
    </row>
    <row r="39" spans="1:6" ht="9" customHeight="1" x14ac:dyDescent="0.25">
      <c r="E39" s="72"/>
    </row>
    <row r="40" spans="1:6" x14ac:dyDescent="0.25">
      <c r="A40" s="47" t="s">
        <v>67</v>
      </c>
      <c r="E40" s="71">
        <f>E25-E38</f>
        <v>8000</v>
      </c>
    </row>
    <row r="41" spans="1:6" ht="9" customHeight="1" x14ac:dyDescent="0.25">
      <c r="A41" s="47"/>
      <c r="E41" s="10"/>
    </row>
    <row r="42" spans="1:6" x14ac:dyDescent="0.25">
      <c r="A42" s="47" t="s">
        <v>68</v>
      </c>
      <c r="B42" s="69" t="s">
        <v>70</v>
      </c>
      <c r="C42" s="25">
        <v>0.75</v>
      </c>
      <c r="E42" s="2">
        <f>E40*C42*-1</f>
        <v>-6000</v>
      </c>
    </row>
    <row r="43" spans="1:6" x14ac:dyDescent="0.25">
      <c r="A43" s="47"/>
      <c r="C43" s="53"/>
    </row>
    <row r="44" spans="1:6" ht="16.5" thickBot="1" x14ac:dyDescent="0.3">
      <c r="A44" s="47" t="s">
        <v>72</v>
      </c>
      <c r="E44" s="16">
        <f>SUM(E40:E42)</f>
        <v>2000</v>
      </c>
    </row>
    <row r="45" spans="1:6" ht="8.25" customHeight="1" thickTop="1" thickBot="1" x14ac:dyDescent="0.3">
      <c r="A45" s="4"/>
      <c r="B45" s="5"/>
      <c r="C45" s="5"/>
      <c r="D45" s="8"/>
      <c r="E45" s="8"/>
    </row>
    <row r="46" spans="1:6" x14ac:dyDescent="0.25">
      <c r="A46" s="28" t="s">
        <v>105</v>
      </c>
      <c r="B46" s="15"/>
      <c r="C46" s="15"/>
      <c r="D46" s="10"/>
      <c r="E46" s="10"/>
    </row>
    <row r="47" spans="1:6" x14ac:dyDescent="0.25">
      <c r="A47" s="51" t="s">
        <v>110</v>
      </c>
      <c r="B47" s="15"/>
      <c r="C47" s="45" t="s">
        <v>62</v>
      </c>
      <c r="D47" s="10"/>
      <c r="E47" s="3">
        <f>E25*C42</f>
        <v>7500</v>
      </c>
    </row>
    <row r="48" spans="1:6" x14ac:dyDescent="0.25">
      <c r="A48" s="51" t="s">
        <v>54</v>
      </c>
      <c r="B48" s="15"/>
      <c r="C48" s="45" t="s">
        <v>61</v>
      </c>
      <c r="D48" s="10"/>
      <c r="E48" s="10">
        <f>E33</f>
        <v>2000</v>
      </c>
    </row>
    <row r="49" spans="1:5" x14ac:dyDescent="0.25">
      <c r="A49" s="51" t="s">
        <v>111</v>
      </c>
      <c r="B49" s="15"/>
      <c r="C49" s="45" t="s">
        <v>62</v>
      </c>
      <c r="D49" s="10"/>
      <c r="E49" s="3">
        <f>E48*C42*-1</f>
        <v>-1500</v>
      </c>
    </row>
    <row r="50" spans="1:5" x14ac:dyDescent="0.25">
      <c r="A50" s="51" t="s">
        <v>112</v>
      </c>
      <c r="B50" s="15"/>
      <c r="C50" s="45"/>
      <c r="D50" s="10"/>
      <c r="E50" s="10">
        <f>SUM(E48:E49)</f>
        <v>500</v>
      </c>
    </row>
    <row r="51" spans="1:5" ht="16.5" thickBot="1" x14ac:dyDescent="0.3">
      <c r="A51" s="51" t="s">
        <v>106</v>
      </c>
      <c r="B51" s="15"/>
      <c r="C51" s="15"/>
      <c r="D51" s="10"/>
      <c r="E51" s="16">
        <f>SUM(E47:E49)</f>
        <v>8000</v>
      </c>
    </row>
    <row r="52" spans="1:5" ht="7.5" customHeight="1" thickTop="1" thickBot="1" x14ac:dyDescent="0.3">
      <c r="A52" s="4"/>
      <c r="B52" s="5"/>
      <c r="C52" s="5"/>
      <c r="D52" s="8"/>
      <c r="E52" s="8"/>
    </row>
    <row r="53" spans="1:5" x14ac:dyDescent="0.25">
      <c r="A53" s="28" t="s">
        <v>57</v>
      </c>
      <c r="B53" s="15"/>
      <c r="C53" s="15"/>
      <c r="D53" s="10"/>
      <c r="E53" s="10"/>
    </row>
    <row r="54" spans="1:5" x14ac:dyDescent="0.25">
      <c r="A54" s="51" t="s">
        <v>59</v>
      </c>
      <c r="B54" s="15"/>
      <c r="C54" s="15"/>
      <c r="D54" s="10"/>
      <c r="E54" s="10">
        <f>E14</f>
        <v>10000</v>
      </c>
    </row>
    <row r="55" spans="1:5" x14ac:dyDescent="0.25">
      <c r="A55" s="51" t="s">
        <v>60</v>
      </c>
      <c r="B55" s="15"/>
      <c r="C55" s="15"/>
      <c r="D55" s="10"/>
      <c r="E55" s="10">
        <f>E24</f>
        <v>0</v>
      </c>
    </row>
    <row r="56" spans="1:5" x14ac:dyDescent="0.25">
      <c r="A56" s="51" t="s">
        <v>113</v>
      </c>
      <c r="B56" s="15"/>
      <c r="C56" s="15"/>
      <c r="D56" s="10"/>
      <c r="E56" s="10">
        <f>E47*-1</f>
        <v>-7500</v>
      </c>
    </row>
    <row r="57" spans="1:5" x14ac:dyDescent="0.25">
      <c r="A57" s="51" t="str">
        <f>A50</f>
        <v>Net adjustment cheque to RDA</v>
      </c>
      <c r="B57" s="15"/>
      <c r="C57" s="15"/>
      <c r="D57" s="10"/>
      <c r="E57" s="10">
        <f>E50*-1</f>
        <v>-500</v>
      </c>
    </row>
    <row r="58" spans="1:5" ht="16.5" thickBot="1" x14ac:dyDescent="0.3">
      <c r="A58" s="51" t="s">
        <v>74</v>
      </c>
      <c r="B58" s="15"/>
      <c r="C58" s="15"/>
      <c r="D58" s="10"/>
      <c r="E58" s="16">
        <f>SUM(E54:E57)</f>
        <v>2000</v>
      </c>
    </row>
    <row r="59" spans="1:5" ht="8.25" customHeight="1" thickTop="1" thickBot="1" x14ac:dyDescent="0.3">
      <c r="A59" s="4"/>
      <c r="B59" s="5"/>
      <c r="C59" s="5"/>
      <c r="D59" s="8"/>
      <c r="E59" s="8"/>
    </row>
    <row r="60" spans="1:5" x14ac:dyDescent="0.25">
      <c r="A60" s="28" t="s">
        <v>56</v>
      </c>
      <c r="B60" s="15"/>
      <c r="C60" s="15"/>
      <c r="D60" s="10"/>
      <c r="E60" s="10"/>
    </row>
    <row r="61" spans="1:5" x14ac:dyDescent="0.25">
      <c r="A61" s="52" t="s">
        <v>58</v>
      </c>
      <c r="B61" s="15"/>
      <c r="C61" s="15"/>
      <c r="D61" s="10"/>
      <c r="E61" s="10">
        <f>E33*-1</f>
        <v>-2000</v>
      </c>
    </row>
    <row r="62" spans="1:5" x14ac:dyDescent="0.25">
      <c r="A62" s="29" t="str">
        <f>A56</f>
        <v>Transfers of share of revenues</v>
      </c>
      <c r="B62" s="15"/>
      <c r="C62" s="15"/>
      <c r="D62" s="10"/>
      <c r="E62" s="10">
        <f>E56*-1</f>
        <v>7500</v>
      </c>
    </row>
    <row r="63" spans="1:5" x14ac:dyDescent="0.25">
      <c r="A63" s="29" t="str">
        <f>A57</f>
        <v>Net adjustment cheque to RDA</v>
      </c>
      <c r="B63" s="15"/>
      <c r="C63" s="15"/>
      <c r="D63" s="10"/>
      <c r="E63" s="10">
        <f>E57*-1</f>
        <v>500</v>
      </c>
    </row>
    <row r="64" spans="1:5" ht="16.5" thickBot="1" x14ac:dyDescent="0.3">
      <c r="A64" s="29" t="s">
        <v>74</v>
      </c>
      <c r="B64" s="15"/>
      <c r="C64" s="15"/>
      <c r="D64" s="10"/>
      <c r="E64" s="16">
        <f>SUM(E61:E63)</f>
        <v>6000</v>
      </c>
    </row>
    <row r="65" spans="1:6" ht="6.75" customHeight="1" thickTop="1" thickBot="1" x14ac:dyDescent="0.3">
      <c r="A65" s="46"/>
      <c r="B65" s="5"/>
      <c r="C65" s="5"/>
      <c r="D65" s="8"/>
      <c r="E65" s="8"/>
    </row>
    <row r="66" spans="1:6" x14ac:dyDescent="0.25">
      <c r="A66" s="14"/>
      <c r="B66" s="15"/>
      <c r="C66" s="15"/>
      <c r="D66" s="10"/>
      <c r="E66" s="10"/>
    </row>
    <row r="67" spans="1:6" ht="18.75" x14ac:dyDescent="0.3">
      <c r="A67" s="24" t="s">
        <v>85</v>
      </c>
      <c r="B67" s="10"/>
      <c r="C67" s="10"/>
      <c r="D67" s="10"/>
      <c r="E67" s="10"/>
    </row>
    <row r="68" spans="1:6" ht="18.75" x14ac:dyDescent="0.3">
      <c r="A68" s="24"/>
      <c r="B68" s="10"/>
      <c r="C68" s="10"/>
      <c r="D68" s="10"/>
      <c r="E68" s="10"/>
    </row>
    <row r="69" spans="1:6" x14ac:dyDescent="0.25">
      <c r="A69" s="47" t="s">
        <v>41</v>
      </c>
      <c r="B69" s="47" t="s">
        <v>2</v>
      </c>
      <c r="C69" s="47" t="s">
        <v>42</v>
      </c>
      <c r="D69" s="48"/>
      <c r="E69" s="48"/>
    </row>
    <row r="70" spans="1:6" x14ac:dyDescent="0.25">
      <c r="A70" s="27">
        <v>1000</v>
      </c>
      <c r="B70" s="48" t="s">
        <v>8</v>
      </c>
      <c r="C70" s="27" t="s">
        <v>28</v>
      </c>
      <c r="D70" s="48" t="s">
        <v>46</v>
      </c>
      <c r="E70" s="48"/>
    </row>
    <row r="71" spans="1:6" x14ac:dyDescent="0.25">
      <c r="A71" s="27">
        <v>4701</v>
      </c>
      <c r="B71" s="48" t="s">
        <v>86</v>
      </c>
      <c r="C71" s="27" t="s">
        <v>29</v>
      </c>
      <c r="D71" s="48" t="s">
        <v>31</v>
      </c>
      <c r="E71" s="48"/>
    </row>
    <row r="72" spans="1:6" x14ac:dyDescent="0.25">
      <c r="A72" s="27">
        <v>4702</v>
      </c>
      <c r="B72" s="48" t="s">
        <v>87</v>
      </c>
      <c r="C72" s="27" t="s">
        <v>30</v>
      </c>
      <c r="D72" s="48" t="s">
        <v>34</v>
      </c>
      <c r="E72" s="48"/>
    </row>
    <row r="73" spans="1:6" x14ac:dyDescent="0.25">
      <c r="A73" s="27">
        <v>4703</v>
      </c>
      <c r="B73" s="48" t="s">
        <v>88</v>
      </c>
      <c r="C73" s="27" t="s">
        <v>39</v>
      </c>
      <c r="D73" s="48" t="s">
        <v>37</v>
      </c>
      <c r="E73" s="48"/>
    </row>
    <row r="74" spans="1:6" x14ac:dyDescent="0.25">
      <c r="A74" s="27">
        <v>4704</v>
      </c>
      <c r="B74" s="48" t="s">
        <v>89</v>
      </c>
      <c r="D74" s="48" t="s">
        <v>38</v>
      </c>
      <c r="E74" s="48"/>
    </row>
    <row r="75" spans="1:6" x14ac:dyDescent="0.25">
      <c r="A75" s="57">
        <v>4705</v>
      </c>
      <c r="B75" s="58" t="s">
        <v>90</v>
      </c>
      <c r="C75" s="27" t="s">
        <v>32</v>
      </c>
      <c r="D75" s="48" t="s">
        <v>35</v>
      </c>
      <c r="E75" s="48"/>
    </row>
    <row r="76" spans="1:6" x14ac:dyDescent="0.25">
      <c r="A76" s="27">
        <v>5401</v>
      </c>
      <c r="B76" s="48" t="s">
        <v>45</v>
      </c>
      <c r="C76" s="27" t="s">
        <v>33</v>
      </c>
      <c r="D76" s="48" t="s">
        <v>36</v>
      </c>
      <c r="E76" s="10"/>
    </row>
    <row r="77" spans="1:6" ht="16.5" thickBot="1" x14ac:dyDescent="0.3">
      <c r="A77" s="27"/>
      <c r="B77" s="48"/>
      <c r="C77" s="15"/>
      <c r="D77" s="10"/>
      <c r="E77" s="10"/>
    </row>
    <row r="78" spans="1:6" ht="16.5" thickBot="1" x14ac:dyDescent="0.3">
      <c r="A78" s="62" t="s">
        <v>24</v>
      </c>
      <c r="B78" s="63"/>
      <c r="C78" s="64"/>
      <c r="D78" s="63"/>
      <c r="E78" s="63"/>
      <c r="F78" s="65"/>
    </row>
    <row r="79" spans="1:6" x14ac:dyDescent="0.25">
      <c r="A79" s="35" t="s">
        <v>11</v>
      </c>
      <c r="B79" s="36" t="s">
        <v>15</v>
      </c>
      <c r="C79" s="37" t="s">
        <v>14</v>
      </c>
      <c r="D79" s="37" t="s">
        <v>12</v>
      </c>
      <c r="E79" s="37" t="s">
        <v>13</v>
      </c>
      <c r="F79" s="38" t="s">
        <v>40</v>
      </c>
    </row>
    <row r="80" spans="1:6" x14ac:dyDescent="0.25">
      <c r="A80" s="30" t="s">
        <v>99</v>
      </c>
      <c r="B80" s="10" t="s">
        <v>8</v>
      </c>
      <c r="C80" s="15">
        <v>1000</v>
      </c>
      <c r="D80" s="10">
        <f>$E$14</f>
        <v>10000</v>
      </c>
      <c r="E80" s="10"/>
      <c r="F80" s="43"/>
    </row>
    <row r="81" spans="1:6" x14ac:dyDescent="0.25">
      <c r="A81" s="39"/>
      <c r="B81" s="3" t="str">
        <f>B71</f>
        <v>Fundraiser - Contributions - Ticket Sales</v>
      </c>
      <c r="C81" s="26">
        <v>4701</v>
      </c>
      <c r="D81" s="3"/>
      <c r="E81" s="3">
        <f>$D80</f>
        <v>10000</v>
      </c>
      <c r="F81" s="40" t="s">
        <v>30</v>
      </c>
    </row>
    <row r="82" spans="1:6" x14ac:dyDescent="0.25">
      <c r="A82" s="30" t="s">
        <v>103</v>
      </c>
      <c r="B82" s="10" t="s">
        <v>8</v>
      </c>
      <c r="C82" s="15">
        <v>1000</v>
      </c>
      <c r="D82" s="10">
        <f>$E$24</f>
        <v>0</v>
      </c>
      <c r="E82" s="10"/>
      <c r="F82" s="31"/>
    </row>
    <row r="83" spans="1:6" x14ac:dyDescent="0.25">
      <c r="A83" s="39"/>
      <c r="B83" s="3" t="str">
        <f>B74</f>
        <v>Fundraiser - Non-contribution - Fee $10 or less</v>
      </c>
      <c r="C83" s="26">
        <f>A74</f>
        <v>4704</v>
      </c>
      <c r="D83" s="3"/>
      <c r="E83" s="3">
        <f>$D82</f>
        <v>0</v>
      </c>
      <c r="F83" s="40" t="s">
        <v>30</v>
      </c>
    </row>
    <row r="84" spans="1:6" x14ac:dyDescent="0.25">
      <c r="A84" s="30" t="str">
        <f>A56</f>
        <v>Transfers of share of revenues</v>
      </c>
      <c r="B84" s="10" t="str">
        <f>B76</f>
        <v>Transfers to RDA #01</v>
      </c>
      <c r="C84" s="15">
        <f>A76</f>
        <v>5401</v>
      </c>
      <c r="D84" s="10">
        <f>E47</f>
        <v>7500</v>
      </c>
      <c r="E84" s="10"/>
      <c r="F84" s="31" t="s">
        <v>30</v>
      </c>
    </row>
    <row r="85" spans="1:6" x14ac:dyDescent="0.25">
      <c r="A85" s="39"/>
      <c r="B85" s="3" t="s">
        <v>8</v>
      </c>
      <c r="C85" s="26">
        <v>1000</v>
      </c>
      <c r="D85" s="3"/>
      <c r="E85" s="3">
        <f>D84</f>
        <v>7500</v>
      </c>
      <c r="F85" s="44"/>
    </row>
    <row r="86" spans="1:6" x14ac:dyDescent="0.25">
      <c r="A86" s="32" t="str">
        <f>A50</f>
        <v>Net adjustment cheque to RDA</v>
      </c>
      <c r="B86" s="10" t="str">
        <f>B73</f>
        <v>Fundraiser - Direct Costs</v>
      </c>
      <c r="C86" s="15">
        <v>4703</v>
      </c>
      <c r="D86" s="10">
        <f>E48</f>
        <v>2000</v>
      </c>
      <c r="E86" s="10"/>
      <c r="F86" s="31" t="s">
        <v>30</v>
      </c>
    </row>
    <row r="87" spans="1:6" x14ac:dyDescent="0.25">
      <c r="A87" s="32"/>
      <c r="B87" s="10" t="s">
        <v>114</v>
      </c>
      <c r="C87" s="15">
        <f>A76</f>
        <v>5401</v>
      </c>
      <c r="D87" s="10"/>
      <c r="E87" s="10">
        <f>E49*-1</f>
        <v>1500</v>
      </c>
      <c r="F87" s="31"/>
    </row>
    <row r="88" spans="1:6" x14ac:dyDescent="0.25">
      <c r="A88" s="39"/>
      <c r="B88" s="3" t="s">
        <v>8</v>
      </c>
      <c r="C88" s="26">
        <v>1000</v>
      </c>
      <c r="D88" s="3"/>
      <c r="E88" s="3">
        <f>E50</f>
        <v>500</v>
      </c>
      <c r="F88" s="40"/>
    </row>
    <row r="89" spans="1:6" x14ac:dyDescent="0.25">
      <c r="A89" s="30" t="s">
        <v>16</v>
      </c>
      <c r="B89" s="10" t="str">
        <f>B73</f>
        <v>Fundraiser - Direct Costs</v>
      </c>
      <c r="C89" s="15">
        <v>4703</v>
      </c>
      <c r="D89" s="10">
        <f>$E$37</f>
        <v>0</v>
      </c>
      <c r="E89" s="10"/>
      <c r="F89" s="31" t="s">
        <v>30</v>
      </c>
    </row>
    <row r="90" spans="1:6" ht="16.5" thickBot="1" x14ac:dyDescent="0.3">
      <c r="A90" s="33"/>
      <c r="B90" s="8" t="str">
        <f>B72</f>
        <v>Fundraiser - Contributions-in-Kind</v>
      </c>
      <c r="C90" s="5">
        <v>4702</v>
      </c>
      <c r="D90" s="8"/>
      <c r="E90" s="8">
        <f>$D89</f>
        <v>0</v>
      </c>
      <c r="F90" s="75" t="s">
        <v>30</v>
      </c>
    </row>
    <row r="91" spans="1:6" ht="16.5" thickBot="1" x14ac:dyDescent="0.3">
      <c r="B91" s="2"/>
    </row>
    <row r="92" spans="1:6" ht="16.5" thickBot="1" x14ac:dyDescent="0.3">
      <c r="A92" s="62" t="s">
        <v>10</v>
      </c>
      <c r="B92" s="63"/>
      <c r="C92" s="66"/>
      <c r="D92" s="63"/>
      <c r="E92" s="63"/>
      <c r="F92" s="65"/>
    </row>
    <row r="93" spans="1:6" x14ac:dyDescent="0.25">
      <c r="A93" s="59" t="s">
        <v>93</v>
      </c>
      <c r="B93" s="41" t="s">
        <v>94</v>
      </c>
      <c r="C93" s="42"/>
      <c r="D93" s="41">
        <f>$E$33</f>
        <v>2000</v>
      </c>
      <c r="E93" s="41"/>
      <c r="F93" s="60"/>
    </row>
    <row r="94" spans="1:6" x14ac:dyDescent="0.25">
      <c r="A94" s="39"/>
      <c r="B94" s="3" t="s">
        <v>8</v>
      </c>
      <c r="C94" s="26"/>
      <c r="D94" s="3"/>
      <c r="E94" s="3">
        <f>$D93</f>
        <v>2000</v>
      </c>
      <c r="F94" s="40"/>
    </row>
    <row r="95" spans="1:6" x14ac:dyDescent="0.25">
      <c r="A95" s="30" t="s">
        <v>115</v>
      </c>
      <c r="B95" s="10" t="s">
        <v>8</v>
      </c>
      <c r="C95" s="15"/>
      <c r="D95" s="10">
        <f>E62</f>
        <v>7500</v>
      </c>
      <c r="E95" s="10"/>
      <c r="F95" s="43"/>
    </row>
    <row r="96" spans="1:6" ht="16.5" thickBot="1" x14ac:dyDescent="0.3">
      <c r="A96" s="33"/>
      <c r="B96" s="8" t="s">
        <v>95</v>
      </c>
      <c r="C96" s="5"/>
      <c r="D96" s="8"/>
      <c r="E96" s="8">
        <f>D95</f>
        <v>7500</v>
      </c>
      <c r="F96" s="34"/>
    </row>
    <row r="97" spans="1:6" x14ac:dyDescent="0.25">
      <c r="A97" s="30" t="str">
        <f>A63</f>
        <v>Net adjustment cheque to RDA</v>
      </c>
      <c r="B97" s="10" t="s">
        <v>8</v>
      </c>
      <c r="C97" s="15"/>
      <c r="D97" s="10">
        <f>E88</f>
        <v>500</v>
      </c>
      <c r="E97" s="10"/>
      <c r="F97" s="31"/>
    </row>
    <row r="98" spans="1:6" x14ac:dyDescent="0.25">
      <c r="A98" s="30"/>
      <c r="B98" s="10" t="s">
        <v>95</v>
      </c>
      <c r="C98" s="15"/>
      <c r="D98" s="10">
        <f>E49*-1</f>
        <v>1500</v>
      </c>
      <c r="E98" s="10"/>
      <c r="F98" s="31"/>
    </row>
    <row r="99" spans="1:6" ht="16.5" thickBot="1" x14ac:dyDescent="0.3">
      <c r="A99" s="33"/>
      <c r="B99" s="8" t="s">
        <v>94</v>
      </c>
      <c r="C99" s="5"/>
      <c r="D99" s="8"/>
      <c r="E99" s="8">
        <f>E48</f>
        <v>2000</v>
      </c>
      <c r="F99" s="75"/>
    </row>
    <row r="100" spans="1:6" x14ac:dyDescent="0.25">
      <c r="B100" s="2"/>
      <c r="C100" s="2"/>
    </row>
    <row r="101" spans="1:6" x14ac:dyDescent="0.25">
      <c r="A101" s="47" t="s">
        <v>23</v>
      </c>
      <c r="B101" s="2"/>
      <c r="C101" s="2"/>
      <c r="D101" s="13" t="s">
        <v>19</v>
      </c>
      <c r="E101" s="13" t="s">
        <v>20</v>
      </c>
    </row>
    <row r="102" spans="1:6" x14ac:dyDescent="0.25">
      <c r="A102" s="48" t="str">
        <f>A80</f>
        <v>Ticket Sales &gt; $10 each</v>
      </c>
      <c r="B102" s="2"/>
      <c r="C102" s="2"/>
      <c r="D102" s="21">
        <f>D80</f>
        <v>10000</v>
      </c>
      <c r="E102" s="21"/>
    </row>
    <row r="103" spans="1:6" x14ac:dyDescent="0.25">
      <c r="A103" s="48" t="str">
        <f>A82</f>
        <v>Ticket Sales $10 or less each</v>
      </c>
      <c r="B103" s="2"/>
      <c r="C103" s="2"/>
      <c r="D103" s="21">
        <f>D82</f>
        <v>0</v>
      </c>
      <c r="E103" s="21"/>
    </row>
    <row r="104" spans="1:6" x14ac:dyDescent="0.25">
      <c r="A104" s="48" t="str">
        <f>A56</f>
        <v>Transfers of share of revenues</v>
      </c>
      <c r="B104" s="2"/>
      <c r="C104" s="2"/>
      <c r="D104" s="21"/>
      <c r="E104" s="21">
        <f>E47</f>
        <v>7500</v>
      </c>
    </row>
    <row r="105" spans="1:6" x14ac:dyDescent="0.25">
      <c r="A105" s="48" t="str">
        <f>A86</f>
        <v>Net adjustment cheque to RDA</v>
      </c>
      <c r="B105" s="2"/>
      <c r="C105" s="2"/>
      <c r="D105" s="21"/>
      <c r="E105" s="21">
        <f>E88</f>
        <v>500</v>
      </c>
    </row>
    <row r="106" spans="1:6" x14ac:dyDescent="0.25">
      <c r="A106" s="22" t="s">
        <v>21</v>
      </c>
      <c r="B106" s="11"/>
      <c r="C106" s="11"/>
      <c r="D106" s="11">
        <f>SUM(D102:D105)</f>
        <v>10000</v>
      </c>
      <c r="E106" s="11">
        <f>SUM(E102:E105)</f>
        <v>8000</v>
      </c>
    </row>
    <row r="107" spans="1:6" ht="16.5" thickBot="1" x14ac:dyDescent="0.3">
      <c r="A107" s="23" t="s">
        <v>22</v>
      </c>
      <c r="B107" s="16"/>
      <c r="C107" s="16"/>
      <c r="D107" s="16">
        <f>D106-E106</f>
        <v>2000</v>
      </c>
    </row>
    <row r="108" spans="1:6" ht="16.5" thickTop="1" x14ac:dyDescent="0.25">
      <c r="B108" s="2"/>
      <c r="C108" s="2"/>
    </row>
    <row r="109" spans="1:6" x14ac:dyDescent="0.25">
      <c r="A109" s="47" t="s">
        <v>18</v>
      </c>
      <c r="B109" s="2"/>
      <c r="C109" s="2"/>
      <c r="D109" s="13" t="s">
        <v>19</v>
      </c>
      <c r="E109" s="13" t="s">
        <v>20</v>
      </c>
    </row>
    <row r="110" spans="1:6" x14ac:dyDescent="0.25">
      <c r="A110" s="17" t="str">
        <f>A93</f>
        <v>Pay direct costs</v>
      </c>
      <c r="B110" s="2"/>
      <c r="C110" s="2"/>
      <c r="D110" s="13"/>
      <c r="E110" s="61">
        <f>E94</f>
        <v>2000</v>
      </c>
    </row>
    <row r="111" spans="1:6" x14ac:dyDescent="0.25">
      <c r="A111" s="48" t="str">
        <f>A95</f>
        <v>Receive transfer cheque(s)</v>
      </c>
      <c r="B111" s="2"/>
      <c r="C111" s="2"/>
      <c r="D111" s="2">
        <f>D95</f>
        <v>7500</v>
      </c>
    </row>
    <row r="112" spans="1:6" x14ac:dyDescent="0.25">
      <c r="A112" s="17" t="str">
        <f>A97</f>
        <v>Net adjustment cheque to RDA</v>
      </c>
      <c r="B112" s="2"/>
      <c r="C112" s="2"/>
      <c r="D112" s="61">
        <f>E88</f>
        <v>500</v>
      </c>
      <c r="E112" s="61"/>
    </row>
    <row r="113" spans="1:6" x14ac:dyDescent="0.25">
      <c r="A113" s="22" t="s">
        <v>21</v>
      </c>
      <c r="B113" s="11"/>
      <c r="C113" s="11"/>
      <c r="D113" s="11">
        <f>SUM(D110:D112)</f>
        <v>8000</v>
      </c>
      <c r="E113" s="11">
        <f>SUM(E110:E112)</f>
        <v>2000</v>
      </c>
    </row>
    <row r="114" spans="1:6" ht="16.5" thickBot="1" x14ac:dyDescent="0.3">
      <c r="A114" s="23" t="s">
        <v>22</v>
      </c>
      <c r="B114" s="16"/>
      <c r="C114" s="16"/>
      <c r="D114" s="16">
        <f>D113-E113</f>
        <v>6000</v>
      </c>
    </row>
    <row r="115" spans="1:6" s="2" customFormat="1" ht="16.5" thickTop="1" x14ac:dyDescent="0.25">
      <c r="A115" s="48"/>
      <c r="F115" s="48"/>
    </row>
    <row r="116" spans="1:6" s="2" customFormat="1" x14ac:dyDescent="0.25">
      <c r="A116" s="48"/>
      <c r="F116" s="48"/>
    </row>
    <row r="117" spans="1:6" s="2" customFormat="1" x14ac:dyDescent="0.25">
      <c r="A117" s="48"/>
      <c r="F117" s="48"/>
    </row>
    <row r="118" spans="1:6" s="2" customFormat="1" x14ac:dyDescent="0.25">
      <c r="A118" s="48"/>
      <c r="F118" s="48"/>
    </row>
    <row r="119" spans="1:6" s="2" customFormat="1" x14ac:dyDescent="0.25">
      <c r="A119" s="48"/>
      <c r="F119" s="48"/>
    </row>
    <row r="120" spans="1:6" s="2" customFormat="1" x14ac:dyDescent="0.25">
      <c r="A120" s="48"/>
      <c r="F120" s="48"/>
    </row>
    <row r="121" spans="1:6" s="2" customFormat="1" x14ac:dyDescent="0.25">
      <c r="A121" s="48"/>
      <c r="F121" s="48"/>
    </row>
    <row r="122" spans="1:6" s="2" customFormat="1" x14ac:dyDescent="0.25">
      <c r="A122" s="48"/>
      <c r="F122" s="48"/>
    </row>
    <row r="123" spans="1:6" s="2" customFormat="1" x14ac:dyDescent="0.25">
      <c r="A123" s="48"/>
      <c r="F123" s="48"/>
    </row>
    <row r="124" spans="1:6" s="2" customFormat="1" x14ac:dyDescent="0.25">
      <c r="A124" s="48"/>
      <c r="F124" s="48"/>
    </row>
    <row r="125" spans="1:6" s="2" customFormat="1" x14ac:dyDescent="0.25">
      <c r="A125" s="48"/>
      <c r="F125" s="48"/>
    </row>
    <row r="126" spans="1:6" s="2" customFormat="1" x14ac:dyDescent="0.25">
      <c r="A126" s="48"/>
      <c r="F126" s="48"/>
    </row>
    <row r="127" spans="1:6" s="2" customFormat="1" x14ac:dyDescent="0.25">
      <c r="A127" s="48"/>
      <c r="F127" s="48"/>
    </row>
    <row r="128" spans="1:6" s="2" customFormat="1" x14ac:dyDescent="0.25">
      <c r="A128" s="48"/>
      <c r="F128" s="48"/>
    </row>
    <row r="129" spans="1:6" s="2" customFormat="1" x14ac:dyDescent="0.25">
      <c r="A129" s="48"/>
      <c r="F129" s="48"/>
    </row>
    <row r="130" spans="1:6" s="2" customFormat="1" x14ac:dyDescent="0.25">
      <c r="A130" s="48"/>
      <c r="F130" s="48"/>
    </row>
    <row r="131" spans="1:6" s="2" customFormat="1" x14ac:dyDescent="0.25">
      <c r="A131" s="48"/>
      <c r="F131" s="48"/>
    </row>
    <row r="132" spans="1:6" s="2" customFormat="1" x14ac:dyDescent="0.25">
      <c r="A132" s="48"/>
      <c r="F132" s="48"/>
    </row>
    <row r="133" spans="1:6" s="2" customFormat="1" x14ac:dyDescent="0.25">
      <c r="A133" s="48"/>
      <c r="F133" s="48"/>
    </row>
    <row r="134" spans="1:6" s="2" customFormat="1" x14ac:dyDescent="0.25">
      <c r="A134" s="48"/>
      <c r="F134" s="48"/>
    </row>
    <row r="135" spans="1:6" s="2" customFormat="1" x14ac:dyDescent="0.25">
      <c r="A135" s="48"/>
      <c r="F135" s="48"/>
    </row>
    <row r="136" spans="1:6" s="2" customFormat="1" x14ac:dyDescent="0.25">
      <c r="A136" s="48"/>
      <c r="F136" s="48"/>
    </row>
    <row r="137" spans="1:6" s="2" customFormat="1" x14ac:dyDescent="0.25">
      <c r="A137" s="48"/>
      <c r="F137" s="48"/>
    </row>
    <row r="138" spans="1:6" s="2" customFormat="1" x14ac:dyDescent="0.25">
      <c r="A138" s="48"/>
      <c r="F138" s="48"/>
    </row>
    <row r="139" spans="1:6" s="2" customFormat="1" x14ac:dyDescent="0.25">
      <c r="A139" s="48"/>
      <c r="F139" s="48"/>
    </row>
    <row r="140" spans="1:6" s="2" customFormat="1" x14ac:dyDescent="0.25">
      <c r="A140" s="48"/>
      <c r="F140" s="48"/>
    </row>
    <row r="141" spans="1:6" s="2" customFormat="1" x14ac:dyDescent="0.25">
      <c r="A141" s="48"/>
      <c r="F141" s="48"/>
    </row>
    <row r="142" spans="1:6" s="2" customFormat="1" x14ac:dyDescent="0.25">
      <c r="A142" s="48"/>
      <c r="F142" s="48"/>
    </row>
    <row r="143" spans="1:6" s="2" customFormat="1" x14ac:dyDescent="0.25">
      <c r="A143" s="48"/>
      <c r="F143" s="48"/>
    </row>
    <row r="144" spans="1:6" s="2" customFormat="1" x14ac:dyDescent="0.25">
      <c r="A144" s="48"/>
      <c r="F144" s="48"/>
    </row>
    <row r="145" spans="1:6" s="2" customFormat="1" x14ac:dyDescent="0.25">
      <c r="A145" s="48"/>
      <c r="F145" s="48"/>
    </row>
    <row r="146" spans="1:6" s="2" customFormat="1" x14ac:dyDescent="0.25">
      <c r="A146" s="48"/>
      <c r="F146" s="48"/>
    </row>
    <row r="147" spans="1:6" s="2" customFormat="1" x14ac:dyDescent="0.25">
      <c r="A147" s="48"/>
      <c r="F147" s="48"/>
    </row>
    <row r="148" spans="1:6" s="2" customFormat="1" x14ac:dyDescent="0.25">
      <c r="A148" s="48"/>
      <c r="F148" s="48"/>
    </row>
    <row r="149" spans="1:6" s="2" customFormat="1" x14ac:dyDescent="0.25">
      <c r="A149" s="48"/>
      <c r="F149" s="48"/>
    </row>
    <row r="150" spans="1:6" s="2" customFormat="1" x14ac:dyDescent="0.25">
      <c r="A150" s="48"/>
      <c r="F150" s="48"/>
    </row>
    <row r="151" spans="1:6" s="2" customFormat="1" x14ac:dyDescent="0.25">
      <c r="A151" s="48"/>
      <c r="F151" s="48"/>
    </row>
  </sheetData>
  <mergeCells count="12">
    <mergeCell ref="B36:D36"/>
    <mergeCell ref="B3:E3"/>
    <mergeCell ref="B4:E4"/>
    <mergeCell ref="B5:E5"/>
    <mergeCell ref="B6:E6"/>
    <mergeCell ref="B7:E7"/>
    <mergeCell ref="B28:D28"/>
    <mergeCell ref="B30:D30"/>
    <mergeCell ref="B31:D31"/>
    <mergeCell ref="B32:D32"/>
    <mergeCell ref="B34:D34"/>
    <mergeCell ref="B35:D35"/>
  </mergeCells>
  <pageMargins left="0.7" right="0.7" top="0.75" bottom="0.75" header="0.3" footer="0.3"/>
  <pageSetup scale="70" fitToHeight="2" orientation="portrait" r:id="rId1"/>
  <headerFooter>
    <oddHeader>&amp;L&amp;F&amp;C&amp;"Calibri,Regular"&amp;K000000&amp;A&amp;R&amp;D &amp;T</oddHeader>
    <oddFooter>Page &amp;P of &amp;N</oddFooter>
  </headerFooter>
  <rowBreaks count="1" manualBreakCount="1">
    <brk id="6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Party pays Direct Costs</vt:lpstr>
      <vt:lpstr>RDA pays Direct Costs</vt:lpstr>
      <vt:lpstr>PCNB - RDA pays Direct Costs</vt:lpstr>
      <vt:lpstr>'Party pays Direct Costs'!Print_Area</vt:lpstr>
      <vt:lpstr>'PCNB - RDA pays Direct Costs'!Print_Area</vt:lpstr>
      <vt:lpstr>'RDA pays Direct Costs'!Print_Area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la version d'évaluation de Office 2004</dc:creator>
  <cp:lastModifiedBy>Pitre, Karine (ENB)</cp:lastModifiedBy>
  <cp:lastPrinted>2018-02-16T15:49:00Z</cp:lastPrinted>
  <dcterms:created xsi:type="dcterms:W3CDTF">2014-06-12T16:39:23Z</dcterms:created>
  <dcterms:modified xsi:type="dcterms:W3CDTF">2022-04-05T14:19:35Z</dcterms:modified>
</cp:coreProperties>
</file>